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60" activeTab="3"/>
  </bookViews>
  <sheets>
    <sheet name="Sheet1" sheetId="1" r:id="rId1"/>
    <sheet name="24年度決算書" sheetId="2" r:id="rId2"/>
    <sheet name="印刷用収入" sheetId="3" r:id="rId3"/>
    <sheet name="印刷用支出" sheetId="4" r:id="rId4"/>
    <sheet name="Sheet3" sheetId="5" r:id="rId5"/>
  </sheets>
  <definedNames>
    <definedName name="_xlnm.Print_Area" localSheetId="0">'Sheet1'!$A$1:$E$120</definedName>
  </definedNames>
  <calcPr fullCalcOnLoad="1"/>
</workbook>
</file>

<file path=xl/sharedStrings.xml><?xml version="1.0" encoding="utf-8"?>
<sst xmlns="http://schemas.openxmlformats.org/spreadsheetml/2006/main" count="645" uniqueCount="278">
  <si>
    <t>（法第１０条第1項関係）</t>
  </si>
  <si>
    <t>平成24年度収支計算書</t>
  </si>
  <si>
    <t>（平成24年4月1日から平成25年3月31日まで）</t>
  </si>
  <si>
    <t>　　　　　　　　　　　　　　　　　　　　　　　　特定非営利活動法人　宮崎文化本舗</t>
  </si>
  <si>
    <t>科目・摘要</t>
  </si>
  <si>
    <t>予算額</t>
  </si>
  <si>
    <t>決算額</t>
  </si>
  <si>
    <t>増　減</t>
  </si>
  <si>
    <t>備　考</t>
  </si>
  <si>
    <t>　Ⅰ　収入の部</t>
  </si>
  <si>
    <t>　　　１　会費収入</t>
  </si>
  <si>
    <t>　　　　　　入会金収入</t>
  </si>
  <si>
    <t>　　　　　　正会員会費収入</t>
  </si>
  <si>
    <t>正会員12名</t>
  </si>
  <si>
    <t xml:space="preserve">            法人（団体）会員収入</t>
  </si>
  <si>
    <t>団体会員　　5団体</t>
  </si>
  <si>
    <t>　　　２　事業収入</t>
  </si>
  <si>
    <t>　　　　　キネマ館事業収入</t>
  </si>
  <si>
    <t>　　　　　キネマ館会費収入</t>
  </si>
  <si>
    <t>　　　　　みやざきＮＰＯハウス事業収入</t>
  </si>
  <si>
    <t xml:space="preserve">          自然休養村センター自主事業</t>
  </si>
  <si>
    <t>ＪＶ売上金として</t>
  </si>
  <si>
    <t>　　　　　みやざきアートセンター自主事業収入</t>
  </si>
  <si>
    <t>　　　　　その他</t>
  </si>
  <si>
    <t>　　　３　補助金等収入</t>
  </si>
  <si>
    <t>　　　　　　補助金等収入</t>
  </si>
  <si>
    <t>平成23年度二酸化炭素排出抑制対策事業</t>
  </si>
  <si>
    <t>芸術文化振興基金</t>
  </si>
  <si>
    <t>宮崎県ＮＰＯ活動支援センター事業</t>
  </si>
  <si>
    <t>地域新成長産業創出促進事業</t>
  </si>
  <si>
    <t>地域材供給倍増事業</t>
  </si>
  <si>
    <t>日本財団</t>
  </si>
  <si>
    <t>　　　　　　受託金収入</t>
  </si>
  <si>
    <t>宮崎映画祭実行委員会</t>
  </si>
  <si>
    <t>てるはの森の会事務局運営</t>
  </si>
  <si>
    <t>萩の台公園指定管理業務</t>
  </si>
  <si>
    <t>協働推進のための職員研修事業</t>
  </si>
  <si>
    <t>地域再生ソーシャル・アントレプレナー育成事業</t>
  </si>
  <si>
    <t>緊急雇用対策綾町照葉樹林文化推進業務</t>
  </si>
  <si>
    <t>緊急雇用対策フィルムコミッション機能充実業務</t>
  </si>
  <si>
    <t>緊急雇用対策みやざきドゥタンク事業</t>
  </si>
  <si>
    <t>文化庁メディア芸術祭宮崎展</t>
  </si>
  <si>
    <t>みやざきアートセンター指定管理業務</t>
  </si>
  <si>
    <t>その他の受託事業</t>
  </si>
  <si>
    <t>自然休養村委託費</t>
  </si>
  <si>
    <t>新しい公共支援基金寄附文化醸成事業</t>
  </si>
  <si>
    <t>新しい公共支援基金ＮＰＯ等基盤整備事業</t>
  </si>
  <si>
    <t>ＮＰＯ等企画力向上研修事業</t>
  </si>
  <si>
    <t>宮崎元気プロジェクト</t>
  </si>
  <si>
    <t>　　　　　　その他</t>
  </si>
  <si>
    <t>　　　４　寄付金収入</t>
  </si>
  <si>
    <t>会員等からの寄付金</t>
  </si>
  <si>
    <t>　　　５　雑収入　</t>
  </si>
  <si>
    <t>受取手数料・受取利息／自販機手数料・コピー機使用料金等</t>
  </si>
  <si>
    <t>　　　６　借入金収入</t>
  </si>
  <si>
    <t>日本政策金融公庫</t>
  </si>
  <si>
    <t>　　　７　特定預金取崩収入</t>
  </si>
  <si>
    <t>　　　８　繰入金収入</t>
  </si>
  <si>
    <t>　　　　　当期収入合計（Ａ）</t>
  </si>
  <si>
    <t xml:space="preserve">         前期繰越収支差額</t>
  </si>
  <si>
    <t>　　　　　収入合計（Ｂ）</t>
  </si>
  <si>
    <t>　Ⅱ　支出の部</t>
  </si>
  <si>
    <t>　　　１　事業費</t>
  </si>
  <si>
    <t>　　　　　　キネマ館事業費</t>
  </si>
  <si>
    <t>　　　　　　みやざきＮＰＯハウス事業</t>
  </si>
  <si>
    <t>　　　　　　みやざき国際ストリート音楽祭2010</t>
  </si>
  <si>
    <t>　　　　　　その他の事業</t>
  </si>
  <si>
    <t>　　　　　　こども温暖化防止活動推進員事業</t>
  </si>
  <si>
    <t>　　　　　　協働推進のための職員研修事業</t>
  </si>
  <si>
    <t xml:space="preserve">            宮崎映画祭実行委員会</t>
  </si>
  <si>
    <t xml:space="preserve">            てるはの森の会事務局運営</t>
  </si>
  <si>
    <t xml:space="preserve">            宮崎県ＮＰＯ活動支援センター事業</t>
  </si>
  <si>
    <t xml:space="preserve">            萩の台公園指定管理業務</t>
  </si>
  <si>
    <t>　　　　　　自然休養村センター指定管理業務</t>
  </si>
  <si>
    <t xml:space="preserve">            平成２２年度二酸化炭素排出抑制対策事業</t>
  </si>
  <si>
    <t>　　　　　　みやざきアートセンター指定管理業務</t>
  </si>
  <si>
    <t xml:space="preserve">            文化庁メディア芸術祭宮崎展</t>
  </si>
  <si>
    <t xml:space="preserve">            地域再生ソーシャル・アントレプレナー育成事業</t>
  </si>
  <si>
    <t>　　　　　　地域新成長産業創出促進事業</t>
  </si>
  <si>
    <t xml:space="preserve">            新しい公共支援基金寄附文化醸成事業</t>
  </si>
  <si>
    <t xml:space="preserve">            新しい公共支援基金ＮＰＯ等基盤整備事業</t>
  </si>
  <si>
    <t xml:space="preserve">            ＮＰＯ等企画力向上研修事業</t>
  </si>
  <si>
    <t xml:space="preserve">            宮崎元気プロジェクト</t>
  </si>
  <si>
    <t>　　　　　　地域材供給倍増事業</t>
  </si>
  <si>
    <t xml:space="preserve">            緊急雇用対策みやざきドゥタンク事業</t>
  </si>
  <si>
    <t xml:space="preserve">            緊急雇用対策綾町照葉樹林文化推進業務</t>
  </si>
  <si>
    <r>
      <t xml:space="preserve">            </t>
    </r>
    <r>
      <rPr>
        <sz val="8"/>
        <rFont val="HG明朝B"/>
        <family val="1"/>
      </rPr>
      <t>緊急雇用対策フィルムコミッション機能充実業務</t>
    </r>
  </si>
  <si>
    <t>　　　２　管理費</t>
  </si>
  <si>
    <t>各事業費で計上分を相殺(管理費合計198,768,316円）</t>
  </si>
  <si>
    <t>　　　　　　給与手当</t>
  </si>
  <si>
    <t>一部受託事業の人件費分を含む</t>
  </si>
  <si>
    <t>　　　　　　保険料</t>
  </si>
  <si>
    <t>　　　　　　福利厚生費</t>
  </si>
  <si>
    <t>　　　　　　法定福利費</t>
  </si>
  <si>
    <t>　　　　　　旅費交通費</t>
  </si>
  <si>
    <t>　　　　　　運搬費</t>
  </si>
  <si>
    <t>　　　　　　消耗品費</t>
  </si>
  <si>
    <t>　　　　　　事務用品費</t>
  </si>
  <si>
    <t>10万円未満の消耗備品を含む</t>
  </si>
  <si>
    <t>　　　　　　賃借料</t>
  </si>
  <si>
    <t>　　　　　　水道光熱費</t>
  </si>
  <si>
    <t>　　　　　　会議費</t>
  </si>
  <si>
    <t>　　　　　　家賃</t>
  </si>
  <si>
    <t>キネマ館・ＮＰＯハウス家賃・駐車場借料</t>
  </si>
  <si>
    <t>　　　　　　租税公課</t>
  </si>
  <si>
    <t>課税収入分に対する支払消費税ほか</t>
  </si>
  <si>
    <t>　　　　　　通信費</t>
  </si>
  <si>
    <t>　　　　　　支払手数料</t>
  </si>
  <si>
    <t>　　　　　　接待交際費</t>
  </si>
  <si>
    <t>　　　　　　広告宣伝費</t>
  </si>
  <si>
    <t>　　　　　　減価償却費</t>
  </si>
  <si>
    <t>　　　　　　印刷製本費</t>
  </si>
  <si>
    <t>広告宣伝費に計上</t>
  </si>
  <si>
    <t>　　　　　　外注費</t>
  </si>
  <si>
    <t>　　　　　　車両費</t>
  </si>
  <si>
    <t>ガソリン代　灯油含む</t>
  </si>
  <si>
    <t>　　　　　　雑費</t>
  </si>
  <si>
    <t>　　　　　　新聞図書費</t>
  </si>
  <si>
    <t>　　　　　　修繕費</t>
  </si>
  <si>
    <t>　　　　　　寄付金</t>
  </si>
  <si>
    <t>　　　　　　保守管理費</t>
  </si>
  <si>
    <t>　　　　　　支払報酬</t>
  </si>
  <si>
    <t>外部講師謝金として</t>
  </si>
  <si>
    <t>　　　　　　リース料</t>
  </si>
  <si>
    <t>コピーリース料他</t>
  </si>
  <si>
    <t>　　　　　　支払利息</t>
  </si>
  <si>
    <t>　　　　　　※一般管理費既計上相殺分</t>
  </si>
  <si>
    <t>雑損失（20,527円）含む</t>
  </si>
  <si>
    <t>　　３　繰入金支出</t>
  </si>
  <si>
    <t>　　４　借入金返済支出</t>
  </si>
  <si>
    <t>　　　　長期借入金返済</t>
  </si>
  <si>
    <t xml:space="preserve">         　短期借入金返済</t>
  </si>
  <si>
    <t>　　５　予備費</t>
  </si>
  <si>
    <t>　当期支出合計（Ｃ）</t>
  </si>
  <si>
    <t xml:space="preserve">  当期支出差額　（Ａ）-（Ｃ）</t>
  </si>
  <si>
    <t xml:space="preserve">  次期繰越収支差額</t>
  </si>
  <si>
    <t>（法第28条第１項「前事業年度の計算書類（活動計算書）」）</t>
  </si>
  <si>
    <t>平成２４年度　活動計算書</t>
  </si>
  <si>
    <t>平成２４年４月１日から平成２５年３月３１日まで</t>
  </si>
  <si>
    <t>特定非営利活動法人　宮崎文化本舗</t>
  </si>
  <si>
    <t>（単位：円）</t>
  </si>
  <si>
    <t>科目</t>
  </si>
  <si>
    <t>金額</t>
  </si>
  <si>
    <t>Ⅰ</t>
  </si>
  <si>
    <t>経常収益</t>
  </si>
  <si>
    <t>１．</t>
  </si>
  <si>
    <t>受取会費</t>
  </si>
  <si>
    <t>正会員受取会費(12名)</t>
  </si>
  <si>
    <t>２．</t>
  </si>
  <si>
    <t>受取寄附金</t>
  </si>
  <si>
    <t>受取寄附金　　</t>
  </si>
  <si>
    <t>３．</t>
  </si>
  <si>
    <t>受取補助金等</t>
  </si>
  <si>
    <t>宮崎県ＮＰＯ活動支援センター</t>
  </si>
  <si>
    <t>宮崎県温暖化防止活動推進センター</t>
  </si>
  <si>
    <t>温暖化防止　４Ｒアクションサポート事業</t>
  </si>
  <si>
    <t>４．</t>
  </si>
  <si>
    <t>受取委託金等</t>
  </si>
  <si>
    <t>レンタサイクル事業</t>
  </si>
  <si>
    <t>みたま園運営管理</t>
  </si>
  <si>
    <t>東北支援事業　宮崎県総合政策課</t>
  </si>
  <si>
    <t>エコアクションポイントモデル事業</t>
  </si>
  <si>
    <t>温暖化防止活動推進員育成・活用</t>
  </si>
  <si>
    <t>青島コンシェルジェ事業</t>
  </si>
  <si>
    <t>萩の台公園運営管理</t>
  </si>
  <si>
    <t>新しい公共　ＮＰＯ等基盤整備事業</t>
  </si>
  <si>
    <t>新しい公共　寄付文化醸成事業</t>
  </si>
  <si>
    <t>県庁見学ツアーに関する業務委託</t>
  </si>
  <si>
    <t>てるはの森の会　林野庁</t>
  </si>
  <si>
    <t>県民とともに築く明日のみやざきづくり拠点事業</t>
  </si>
  <si>
    <t>宮崎県庁職員研修事業</t>
  </si>
  <si>
    <t>ＮＰＯ企画力向上研修</t>
  </si>
  <si>
    <t>ひまわりと子犬の七日間を支援する会</t>
  </si>
  <si>
    <t>道守みやざき会議</t>
  </si>
  <si>
    <t>みやざきフィルムコミッション事業</t>
  </si>
  <si>
    <t>５．</t>
  </si>
  <si>
    <t>事業収益</t>
  </si>
  <si>
    <t>キネマ館事業収益</t>
  </si>
  <si>
    <t>キネマ館会費収益</t>
  </si>
  <si>
    <t>みやざきＮＰＯハウス事業収入</t>
  </si>
  <si>
    <t>自然休養村センター自主事業(文化本舗分)</t>
  </si>
  <si>
    <t>みやざきアートセンター自主事業収入</t>
  </si>
  <si>
    <t>ＮＰＯ　あすわ　気仙沼映画まつり事業費として</t>
  </si>
  <si>
    <t>ドウタンク事業収入(ココロクルギフト等)</t>
  </si>
  <si>
    <t>その他(原稿料・講演謝金等)</t>
  </si>
  <si>
    <t>６．</t>
  </si>
  <si>
    <t>その他収益</t>
  </si>
  <si>
    <t>受取利息</t>
  </si>
  <si>
    <t>雑収益</t>
  </si>
  <si>
    <t>経常収益計</t>
  </si>
  <si>
    <t>Ⅱ</t>
  </si>
  <si>
    <t>経常費用</t>
  </si>
  <si>
    <t>（１）</t>
  </si>
  <si>
    <t>人件費</t>
  </si>
  <si>
    <t>給料手当</t>
  </si>
  <si>
    <t>法定福利費</t>
  </si>
  <si>
    <t>福利厚生費</t>
  </si>
  <si>
    <t>人件費計</t>
  </si>
  <si>
    <t>（２）</t>
  </si>
  <si>
    <t>その他経費</t>
  </si>
  <si>
    <t>キネマ館仕入</t>
  </si>
  <si>
    <t>休養村仕入</t>
  </si>
  <si>
    <t>その他仕入</t>
  </si>
  <si>
    <t>文化本舗委託費</t>
  </si>
  <si>
    <t>休養村委託費</t>
  </si>
  <si>
    <t>文化村委託費</t>
  </si>
  <si>
    <t>広告宣伝費</t>
  </si>
  <si>
    <t>運賃</t>
  </si>
  <si>
    <t>旅費交通費</t>
  </si>
  <si>
    <t>接待交際費</t>
  </si>
  <si>
    <t>車両費</t>
  </si>
  <si>
    <t>通信費</t>
  </si>
  <si>
    <t>水道光熱費</t>
  </si>
  <si>
    <t>保守管理費</t>
  </si>
  <si>
    <t>新聞図書費</t>
  </si>
  <si>
    <t>租税公課</t>
  </si>
  <si>
    <t>消耗品費</t>
  </si>
  <si>
    <t>会議費</t>
  </si>
  <si>
    <t>事務用品費</t>
  </si>
  <si>
    <t>賃借料</t>
  </si>
  <si>
    <t>修繕費</t>
  </si>
  <si>
    <t>保険料</t>
  </si>
  <si>
    <t>減価償却費</t>
  </si>
  <si>
    <t>内装整備負担金</t>
  </si>
  <si>
    <t>支払手数料</t>
  </si>
  <si>
    <t>支払報酬</t>
  </si>
  <si>
    <t>外注費</t>
  </si>
  <si>
    <t>地代家賃</t>
  </si>
  <si>
    <t>研修費</t>
  </si>
  <si>
    <t>印刷費</t>
  </si>
  <si>
    <t>一般管理費</t>
  </si>
  <si>
    <t>寄付金</t>
  </si>
  <si>
    <t>雑費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</si>
  <si>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</si>
  <si>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</si>
  <si>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</si>
  <si>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</si>
  <si>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</si>
  <si>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</si>
  <si>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</si>
  <si>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経常外費用</t>
  </si>
  <si>
    <t>１．事業費</t>
  </si>
  <si>
    <t>支払利息</t>
  </si>
  <si>
    <t>雑損失</t>
  </si>
  <si>
    <t>経常外費用計</t>
  </si>
  <si>
    <t>税引前当期正味財産増減額</t>
  </si>
  <si>
    <t>消費税</t>
  </si>
  <si>
    <t>当期正味財産増減額</t>
  </si>
  <si>
    <t>前期繰越正味財産額</t>
  </si>
  <si>
    <t>次期繰越正味財産額</t>
  </si>
  <si>
    <t>特定非営利活動　宮崎文化本舗</t>
  </si>
  <si>
    <t>賛助会員受取会費</t>
  </si>
  <si>
    <t>温　エコアクションポイントモデル事業</t>
  </si>
  <si>
    <t>温　温暖化防止活動推進員育成・活用</t>
  </si>
  <si>
    <t>事業費</t>
  </si>
  <si>
    <t>運搬費</t>
  </si>
  <si>
    <t>経常外収益</t>
  </si>
  <si>
    <t>固定資産売却益</t>
  </si>
  <si>
    <t>経常外収益計</t>
  </si>
  <si>
    <t>Ⅳ</t>
  </si>
  <si>
    <t>過年度損益修正損</t>
  </si>
  <si>
    <t>法人税、住民税及び事業税</t>
  </si>
  <si>
    <t>（注）　重要性が高いと判断される使途等が制約された寄附金等（対象事業等が定められた補助金等を含</t>
  </si>
  <si>
    <t>　　  む）を受け入れた場合は、「一般正味財産増減の部」と「指定正味財産増減の部」に区分して表示</t>
  </si>
  <si>
    <t>　　　することが望ましい。表示例は以下のとおり。</t>
  </si>
  <si>
    <t>（一般正味財産増減の部）</t>
  </si>
  <si>
    <t>Ⅰ　経常収益</t>
  </si>
  <si>
    <t>　１．受取寄附金</t>
  </si>
  <si>
    <t>　　　受取寄附金振替額</t>
  </si>
  <si>
    <t>×××</t>
  </si>
  <si>
    <t>　　　　････････････････････</t>
  </si>
  <si>
    <t>Ⅱ　経常費用</t>
  </si>
  <si>
    <t>　２．事業費</t>
  </si>
  <si>
    <t>　　　援助用消耗品費</t>
  </si>
  <si>
    <t>（指定正味財産増減の部）</t>
  </si>
  <si>
    <t>　受取寄附金</t>
  </si>
  <si>
    <t>○○○</t>
  </si>
  <si>
    <t>　一般正味財産への振替額　　 　　　　 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</si>
</sst>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#,##0"/>
    <numFmt numFmtId="178" formatCode="#,##0_ "/>
  </numFmts>
  <fonts count="54">
    <font>
      <sz val="11"/>
      <name val="ＭＳ Ｐゴシック"/>
      <family val="3"/>
    </font>
    <font>
      <sz val="8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HG明朝B"/>
      <family val="1"/>
    </font>
    <font>
      <sz val="12"/>
      <name val="ＭＳ Ｐゴシック"/>
      <family val="3"/>
    </font>
    <font>
      <sz val="12"/>
      <name val="HG明朝B"/>
      <family val="1"/>
    </font>
    <font>
      <sz val="10"/>
      <name val="ＭＳ Ｐゴシック"/>
      <family val="3"/>
    </font>
    <font>
      <sz val="22"/>
      <name val="ＭＳ Ｐゴシック"/>
      <family val="3"/>
    </font>
    <font>
      <sz val="11"/>
      <name val="HG明朝B"/>
      <family val="1"/>
    </font>
    <font>
      <sz val="10"/>
      <name val="HG創英角ｺﾞｼｯｸUB"/>
      <family val="3"/>
    </font>
    <font>
      <b/>
      <sz val="10"/>
      <name val="HG創英角ｺﾞｼｯｸUB"/>
      <family val="3"/>
    </font>
    <font>
      <b/>
      <sz val="10"/>
      <name val="HGPｺﾞｼｯｸE"/>
      <family val="3"/>
    </font>
    <font>
      <b/>
      <sz val="10"/>
      <name val="HGSｺﾞｼｯｸE"/>
      <family val="3"/>
    </font>
    <font>
      <b/>
      <sz val="9"/>
      <color indexed="8"/>
      <name val="ＭＳ 明朝"/>
      <family val="1"/>
    </font>
    <font>
      <sz val="9"/>
      <name val="ＭＳ Ｐゴシック"/>
      <family val="3"/>
    </font>
    <font>
      <u val="single"/>
      <sz val="9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sz val="22"/>
      <name val="HG明朝B"/>
      <family val="1"/>
    </font>
    <font>
      <b/>
      <sz val="10"/>
      <color indexed="8"/>
      <name val="ＭＳ 明朝"/>
      <family val="1"/>
    </font>
    <font>
      <b/>
      <u val="single"/>
      <sz val="10"/>
      <color indexed="8"/>
      <name val="ＭＳ 明朝"/>
      <family val="1"/>
    </font>
    <font>
      <b/>
      <u val="single"/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18"/>
      <color indexed="8"/>
      <name val="ＭＳ 明朝"/>
      <family val="1"/>
    </font>
    <font>
      <b/>
      <u val="single"/>
      <sz val="18"/>
      <color indexed="8"/>
      <name val="ＭＳ 明朝"/>
      <family val="1"/>
    </font>
    <font>
      <b/>
      <sz val="12"/>
      <color indexed="8"/>
      <name val="ＭＳ 明朝"/>
      <family val="1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24" borderId="0" xfId="0" applyNumberFormat="1" applyFill="1" applyAlignment="1">
      <alignment vertical="center"/>
    </xf>
    <xf numFmtId="0" fontId="20" fillId="0" borderId="0" xfId="0" applyFont="1" applyAlignment="1">
      <alignment vertical="center"/>
    </xf>
    <xf numFmtId="176" fontId="20" fillId="24" borderId="0" xfId="0" applyNumberFormat="1" applyFont="1" applyFill="1" applyAlignment="1">
      <alignment vertical="center"/>
    </xf>
    <xf numFmtId="176" fontId="20" fillId="0" borderId="0" xfId="0" applyNumberFormat="1" applyFont="1" applyAlignment="1">
      <alignment vertical="center"/>
    </xf>
    <xf numFmtId="177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176" fontId="21" fillId="24" borderId="0" xfId="0" applyNumberFormat="1" applyFont="1" applyFill="1" applyAlignment="1">
      <alignment vertical="center"/>
    </xf>
    <xf numFmtId="176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176" fontId="19" fillId="24" borderId="0" xfId="0" applyNumberFormat="1" applyFont="1" applyFill="1" applyAlignment="1">
      <alignment vertical="center"/>
    </xf>
    <xf numFmtId="176" fontId="19" fillId="0" borderId="0" xfId="0" applyNumberFormat="1" applyFont="1" applyAlignment="1">
      <alignment vertical="center"/>
    </xf>
    <xf numFmtId="177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19" fillId="21" borderId="0" xfId="0" applyFont="1" applyFill="1" applyAlignment="1">
      <alignment vertical="center"/>
    </xf>
    <xf numFmtId="0" fontId="19" fillId="25" borderId="0" xfId="0" applyFont="1" applyFill="1" applyAlignment="1">
      <alignment vertical="center"/>
    </xf>
    <xf numFmtId="176" fontId="19" fillId="0" borderId="1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7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shrinkToFit="1"/>
    </xf>
    <xf numFmtId="0" fontId="19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76" fontId="19" fillId="0" borderId="19" xfId="0" applyNumberFormat="1" applyFont="1" applyFill="1" applyBorder="1" applyAlignment="1">
      <alignment vertical="center"/>
    </xf>
    <xf numFmtId="177" fontId="19" fillId="0" borderId="10" xfId="0" applyNumberFormat="1" applyFont="1" applyFill="1" applyBorder="1" applyAlignment="1">
      <alignment vertical="center" shrinkToFit="1"/>
    </xf>
    <xf numFmtId="176" fontId="19" fillId="0" borderId="20" xfId="0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shrinkToFit="1"/>
    </xf>
    <xf numFmtId="176" fontId="27" fillId="0" borderId="20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/>
    </xf>
    <xf numFmtId="176" fontId="19" fillId="0" borderId="21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 shrinkToFit="1"/>
    </xf>
    <xf numFmtId="0" fontId="19" fillId="0" borderId="20" xfId="0" applyFont="1" applyFill="1" applyBorder="1" applyAlignment="1">
      <alignment vertical="center"/>
    </xf>
    <xf numFmtId="177" fontId="19" fillId="0" borderId="19" xfId="0" applyNumberFormat="1" applyFont="1" applyFill="1" applyBorder="1" applyAlignment="1">
      <alignment vertical="center"/>
    </xf>
    <xf numFmtId="177" fontId="19" fillId="0" borderId="22" xfId="0" applyNumberFormat="1" applyFont="1" applyFill="1" applyBorder="1" applyAlignment="1">
      <alignment vertical="center"/>
    </xf>
    <xf numFmtId="177" fontId="19" fillId="0" borderId="20" xfId="0" applyNumberFormat="1" applyFont="1" applyFill="1" applyBorder="1" applyAlignment="1">
      <alignment vertical="center"/>
    </xf>
    <xf numFmtId="177" fontId="28" fillId="0" borderId="20" xfId="0" applyNumberFormat="1" applyFont="1" applyFill="1" applyBorder="1" applyAlignment="1">
      <alignment vertical="center"/>
    </xf>
    <xf numFmtId="177" fontId="19" fillId="0" borderId="23" xfId="0" applyNumberFormat="1" applyFont="1" applyFill="1" applyBorder="1" applyAlignment="1">
      <alignment vertical="center"/>
    </xf>
    <xf numFmtId="177" fontId="19" fillId="0" borderId="24" xfId="0" applyNumberFormat="1" applyFont="1" applyFill="1" applyBorder="1" applyAlignment="1">
      <alignment vertical="center"/>
    </xf>
    <xf numFmtId="177" fontId="19" fillId="0" borderId="25" xfId="0" applyNumberFormat="1" applyFont="1" applyFill="1" applyBorder="1" applyAlignment="1">
      <alignment horizontal="center" vertical="center"/>
    </xf>
    <xf numFmtId="178" fontId="19" fillId="0" borderId="22" xfId="0" applyNumberFormat="1" applyFont="1" applyFill="1" applyBorder="1" applyAlignment="1">
      <alignment vertical="center"/>
    </xf>
    <xf numFmtId="178" fontId="19" fillId="0" borderId="24" xfId="0" applyNumberFormat="1" applyFont="1" applyFill="1" applyBorder="1" applyAlignment="1">
      <alignment vertical="center"/>
    </xf>
    <xf numFmtId="178" fontId="19" fillId="0" borderId="20" xfId="0" applyNumberFormat="1" applyFont="1" applyFill="1" applyBorder="1" applyAlignment="1">
      <alignment vertical="center"/>
    </xf>
    <xf numFmtId="178" fontId="19" fillId="0" borderId="20" xfId="48" applyNumberFormat="1" applyFont="1" applyFill="1" applyBorder="1" applyAlignment="1">
      <alignment vertical="center"/>
    </xf>
    <xf numFmtId="176" fontId="19" fillId="0" borderId="23" xfId="0" applyNumberFormat="1" applyFont="1" applyFill="1" applyBorder="1" applyAlignment="1">
      <alignment vertical="center"/>
    </xf>
    <xf numFmtId="176" fontId="19" fillId="0" borderId="24" xfId="0" applyNumberFormat="1" applyFont="1" applyFill="1" applyBorder="1" applyAlignment="1">
      <alignment vertical="center"/>
    </xf>
    <xf numFmtId="176" fontId="19" fillId="0" borderId="22" xfId="0" applyNumberFormat="1" applyFont="1" applyFill="1" applyBorder="1" applyAlignment="1">
      <alignment vertical="center"/>
    </xf>
    <xf numFmtId="176" fontId="19" fillId="0" borderId="26" xfId="0" applyNumberFormat="1" applyFont="1" applyFill="1" applyBorder="1" applyAlignment="1">
      <alignment vertical="center"/>
    </xf>
    <xf numFmtId="176" fontId="19" fillId="0" borderId="27" xfId="0" applyNumberFormat="1" applyFont="1" applyFill="1" applyBorder="1" applyAlignment="1">
      <alignment vertical="center"/>
    </xf>
    <xf numFmtId="176" fontId="19" fillId="0" borderId="25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shrinkToFit="1"/>
    </xf>
    <xf numFmtId="0" fontId="19" fillId="0" borderId="21" xfId="0" applyFont="1" applyFill="1" applyBorder="1" applyAlignment="1">
      <alignment vertical="center" shrinkToFit="1"/>
    </xf>
    <xf numFmtId="0" fontId="19" fillId="0" borderId="28" xfId="0" applyFont="1" applyFill="1" applyBorder="1" applyAlignment="1">
      <alignment vertical="center" shrinkToFit="1"/>
    </xf>
    <xf numFmtId="0" fontId="19" fillId="0" borderId="29" xfId="0" applyFont="1" applyFill="1" applyBorder="1" applyAlignment="1">
      <alignment horizontal="center" vertical="center" shrinkToFit="1"/>
    </xf>
    <xf numFmtId="49" fontId="29" fillId="0" borderId="0" xfId="0" applyNumberFormat="1" applyFont="1" applyFill="1" applyAlignment="1">
      <alignment horizontal="center" wrapText="1"/>
    </xf>
    <xf numFmtId="41" fontId="30" fillId="0" borderId="0" xfId="0" applyNumberFormat="1" applyFont="1" applyAlignment="1">
      <alignment/>
    </xf>
    <xf numFmtId="0" fontId="30" fillId="0" borderId="0" xfId="0" applyFont="1" applyAlignment="1">
      <alignment/>
    </xf>
    <xf numFmtId="41" fontId="31" fillId="0" borderId="0" xfId="0" applyNumberFormat="1" applyFont="1" applyFill="1" applyAlignment="1">
      <alignment horizontal="centerContinuous" wrapText="1"/>
    </xf>
    <xf numFmtId="41" fontId="32" fillId="0" borderId="0" xfId="0" applyNumberFormat="1" applyFont="1" applyFill="1" applyAlignment="1">
      <alignment horizontal="centerContinuous" wrapText="1"/>
    </xf>
    <xf numFmtId="49" fontId="32" fillId="0" borderId="0" xfId="0" applyNumberFormat="1" applyFont="1" applyAlignment="1">
      <alignment wrapText="1"/>
    </xf>
    <xf numFmtId="41" fontId="32" fillId="0" borderId="0" xfId="0" applyNumberFormat="1" applyFont="1" applyFill="1" applyAlignment="1">
      <alignment horizontal="center" wrapText="1"/>
    </xf>
    <xf numFmtId="0" fontId="33" fillId="0" borderId="0" xfId="0" applyFont="1" applyAlignment="1">
      <alignment wrapText="1"/>
    </xf>
    <xf numFmtId="41" fontId="33" fillId="0" borderId="0" xfId="0" applyNumberFormat="1" applyFont="1" applyAlignment="1">
      <alignment wrapText="1"/>
    </xf>
    <xf numFmtId="41" fontId="32" fillId="0" borderId="0" xfId="0" applyNumberFormat="1" applyFont="1" applyAlignment="1">
      <alignment horizontal="right" wrapText="1"/>
    </xf>
    <xf numFmtId="41" fontId="32" fillId="0" borderId="0" xfId="0" applyNumberFormat="1" applyFont="1" applyFill="1" applyAlignment="1">
      <alignment horizontal="right" wrapText="1"/>
    </xf>
    <xf numFmtId="49" fontId="32" fillId="0" borderId="30" xfId="0" applyNumberFormat="1" applyFont="1" applyBorder="1" applyAlignment="1">
      <alignment horizontal="centerContinuous" wrapText="1"/>
    </xf>
    <xf numFmtId="49" fontId="32" fillId="0" borderId="31" xfId="0" applyNumberFormat="1" applyFont="1" applyBorder="1" applyAlignment="1">
      <alignment horizontal="centerContinuous" wrapText="1"/>
    </xf>
    <xf numFmtId="49" fontId="32" fillId="0" borderId="32" xfId="0" applyNumberFormat="1" applyFont="1" applyBorder="1" applyAlignment="1">
      <alignment horizontal="centerContinuous" wrapText="1"/>
    </xf>
    <xf numFmtId="0" fontId="32" fillId="0" borderId="0" xfId="0" applyFont="1" applyFill="1" applyBorder="1" applyAlignment="1">
      <alignment horizontal="center" wrapText="1"/>
    </xf>
    <xf numFmtId="49" fontId="32" fillId="0" borderId="33" xfId="0" applyNumberFormat="1" applyFont="1" applyBorder="1" applyAlignment="1">
      <alignment wrapText="1"/>
    </xf>
    <xf numFmtId="49" fontId="32" fillId="0" borderId="34" xfId="0" applyNumberFormat="1" applyFont="1" applyBorder="1" applyAlignment="1">
      <alignment wrapText="1"/>
    </xf>
    <xf numFmtId="41" fontId="32" fillId="0" borderId="35" xfId="0" applyNumberFormat="1" applyFont="1" applyBorder="1" applyAlignment="1">
      <alignment horizontal="right" wrapText="1"/>
    </xf>
    <xf numFmtId="41" fontId="32" fillId="0" borderId="0" xfId="0" applyNumberFormat="1" applyFont="1" applyFill="1" applyBorder="1" applyAlignment="1">
      <alignment horizontal="right" wrapText="1"/>
    </xf>
    <xf numFmtId="41" fontId="32" fillId="0" borderId="36" xfId="0" applyNumberFormat="1" applyFont="1" applyBorder="1" applyAlignment="1">
      <alignment horizontal="right" wrapText="1"/>
    </xf>
    <xf numFmtId="41" fontId="32" fillId="6" borderId="35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/>
    </xf>
    <xf numFmtId="49" fontId="32" fillId="0" borderId="0" xfId="0" applyNumberFormat="1" applyFont="1" applyBorder="1" applyAlignment="1">
      <alignment wrapText="1"/>
    </xf>
    <xf numFmtId="49" fontId="34" fillId="0" borderId="0" xfId="0" applyNumberFormat="1" applyFont="1" applyAlignment="1">
      <alignment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41" fontId="32" fillId="0" borderId="34" xfId="0" applyNumberFormat="1" applyFont="1" applyBorder="1" applyAlignment="1">
      <alignment horizontal="right" wrapText="1"/>
    </xf>
    <xf numFmtId="49" fontId="32" fillId="0" borderId="37" xfId="0" applyNumberFormat="1" applyFont="1" applyBorder="1" applyAlignment="1">
      <alignment wrapText="1"/>
    </xf>
    <xf numFmtId="49" fontId="32" fillId="0" borderId="38" xfId="0" applyNumberFormat="1" applyFont="1" applyBorder="1" applyAlignment="1">
      <alignment wrapText="1"/>
    </xf>
    <xf numFmtId="49" fontId="32" fillId="0" borderId="39" xfId="0" applyNumberFormat="1" applyFont="1" applyBorder="1" applyAlignment="1">
      <alignment wrapText="1"/>
    </xf>
    <xf numFmtId="41" fontId="32" fillId="0" borderId="38" xfId="0" applyNumberFormat="1" applyFont="1" applyBorder="1" applyAlignment="1">
      <alignment horizontal="right" wrapText="1"/>
    </xf>
    <xf numFmtId="41" fontId="32" fillId="6" borderId="36" xfId="0" applyNumberFormat="1" applyFont="1" applyFill="1" applyBorder="1" applyAlignment="1">
      <alignment horizontal="right" wrapText="1"/>
    </xf>
    <xf numFmtId="49" fontId="32" fillId="0" borderId="0" xfId="0" applyNumberFormat="1" applyFont="1" applyAlignment="1">
      <alignment horizontal="center" vertical="center" wrapText="1" shrinkToFit="1"/>
    </xf>
    <xf numFmtId="41" fontId="32" fillId="6" borderId="40" xfId="0" applyNumberFormat="1" applyFont="1" applyFill="1" applyBorder="1" applyAlignment="1">
      <alignment horizontal="right" wrapText="1"/>
    </xf>
    <xf numFmtId="49" fontId="35" fillId="0" borderId="0" xfId="0" applyNumberFormat="1" applyFont="1" applyAlignment="1">
      <alignment wrapText="1"/>
    </xf>
    <xf numFmtId="41" fontId="32" fillId="0" borderId="20" xfId="0" applyNumberFormat="1" applyFont="1" applyBorder="1" applyAlignment="1">
      <alignment horizontal="right" wrapText="1"/>
    </xf>
    <xf numFmtId="0" fontId="32" fillId="0" borderId="0" xfId="0" applyFont="1" applyAlignment="1">
      <alignment wrapText="1"/>
    </xf>
    <xf numFmtId="0" fontId="32" fillId="0" borderId="38" xfId="0" applyFont="1" applyBorder="1" applyAlignment="1">
      <alignment wrapText="1"/>
    </xf>
    <xf numFmtId="41" fontId="32" fillId="0" borderId="37" xfId="0" applyNumberFormat="1" applyFont="1" applyBorder="1" applyAlignment="1">
      <alignment horizontal="right" wrapText="1"/>
    </xf>
    <xf numFmtId="41" fontId="32" fillId="6" borderId="41" xfId="0" applyNumberFormat="1" applyFont="1" applyFill="1" applyBorder="1" applyAlignment="1">
      <alignment horizontal="right" wrapText="1"/>
    </xf>
    <xf numFmtId="0" fontId="32" fillId="0" borderId="0" xfId="0" applyFont="1" applyAlignment="1">
      <alignment vertical="top" wrapText="1"/>
    </xf>
    <xf numFmtId="41" fontId="32" fillId="0" borderId="0" xfId="0" applyNumberFormat="1" applyFont="1" applyAlignment="1">
      <alignment vertical="top" wrapText="1"/>
    </xf>
    <xf numFmtId="41" fontId="32" fillId="0" borderId="0" xfId="0" applyNumberFormat="1" applyFont="1" applyFill="1" applyAlignment="1">
      <alignment vertical="top" wrapText="1"/>
    </xf>
    <xf numFmtId="0" fontId="36" fillId="0" borderId="0" xfId="0" applyFont="1" applyAlignment="1">
      <alignment vertical="top" wrapText="1"/>
    </xf>
    <xf numFmtId="41" fontId="36" fillId="0" borderId="0" xfId="0" applyNumberFormat="1" applyFont="1" applyAlignment="1">
      <alignment vertical="top" wrapText="1"/>
    </xf>
    <xf numFmtId="41" fontId="36" fillId="0" borderId="0" xfId="0" applyNumberFormat="1" applyFont="1" applyFill="1" applyAlignment="1">
      <alignment vertical="top" wrapText="1"/>
    </xf>
    <xf numFmtId="49" fontId="36" fillId="0" borderId="0" xfId="0" applyNumberFormat="1" applyFont="1" applyAlignment="1">
      <alignment wrapText="1"/>
    </xf>
    <xf numFmtId="41" fontId="33" fillId="0" borderId="0" xfId="0" applyNumberFormat="1" applyFont="1" applyFill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49" fontId="37" fillId="0" borderId="42" xfId="0" applyNumberFormat="1" applyFont="1" applyBorder="1" applyAlignment="1">
      <alignment wrapText="1"/>
    </xf>
    <xf numFmtId="49" fontId="37" fillId="0" borderId="0" xfId="0" applyNumberFormat="1" applyFont="1" applyAlignment="1">
      <alignment wrapText="1"/>
    </xf>
    <xf numFmtId="41" fontId="37" fillId="0" borderId="0" xfId="0" applyNumberFormat="1" applyFont="1" applyAlignment="1">
      <alignment wrapText="1"/>
    </xf>
    <xf numFmtId="41" fontId="37" fillId="0" borderId="43" xfId="0" applyNumberFormat="1" applyFont="1" applyBorder="1" applyAlignment="1">
      <alignment wrapText="1"/>
    </xf>
    <xf numFmtId="41" fontId="37" fillId="0" borderId="0" xfId="0" applyNumberFormat="1" applyFont="1" applyFill="1" applyBorder="1" applyAlignment="1">
      <alignment wrapText="1"/>
    </xf>
    <xf numFmtId="41" fontId="30" fillId="0" borderId="0" xfId="0" applyNumberFormat="1" applyFont="1" applyFill="1" applyAlignment="1">
      <alignment/>
    </xf>
    <xf numFmtId="41" fontId="32" fillId="0" borderId="44" xfId="0" applyNumberFormat="1" applyFont="1" applyBorder="1" applyAlignment="1">
      <alignment horizontal="right" wrapText="1"/>
    </xf>
    <xf numFmtId="41" fontId="32" fillId="0" borderId="33" xfId="0" applyNumberFormat="1" applyFont="1" applyBorder="1" applyAlignment="1">
      <alignment horizontal="right" wrapText="1"/>
    </xf>
    <xf numFmtId="41" fontId="32" fillId="0" borderId="0" xfId="0" applyNumberFormat="1" applyFont="1" applyBorder="1" applyAlignment="1">
      <alignment horizontal="right" wrapText="1"/>
    </xf>
    <xf numFmtId="41" fontId="32" fillId="0" borderId="45" xfId="0" applyNumberFormat="1" applyFont="1" applyBorder="1" applyAlignment="1">
      <alignment horizontal="right" wrapText="1"/>
    </xf>
    <xf numFmtId="49" fontId="32" fillId="0" borderId="0" xfId="0" applyNumberFormat="1" applyFont="1" applyFill="1" applyAlignment="1">
      <alignment wrapText="1"/>
    </xf>
    <xf numFmtId="0" fontId="33" fillId="0" borderId="0" xfId="0" applyFont="1" applyFill="1" applyAlignment="1">
      <alignment wrapText="1"/>
    </xf>
    <xf numFmtId="49" fontId="32" fillId="0" borderId="0" xfId="0" applyNumberFormat="1" applyFont="1" applyFill="1" applyBorder="1" applyAlignment="1">
      <alignment wrapText="1"/>
    </xf>
    <xf numFmtId="41" fontId="32" fillId="0" borderId="34" xfId="0" applyNumberFormat="1" applyFont="1" applyFill="1" applyBorder="1" applyAlignment="1">
      <alignment horizontal="right" wrapText="1"/>
    </xf>
    <xf numFmtId="41" fontId="32" fillId="0" borderId="20" xfId="0" applyNumberFormat="1" applyFont="1" applyFill="1" applyBorder="1" applyAlignment="1">
      <alignment horizontal="right" wrapText="1"/>
    </xf>
    <xf numFmtId="41" fontId="32" fillId="6" borderId="34" xfId="0" applyNumberFormat="1" applyFont="1" applyFill="1" applyBorder="1" applyAlignment="1">
      <alignment horizontal="right" wrapText="1"/>
    </xf>
    <xf numFmtId="41" fontId="32" fillId="0" borderId="46" xfId="0" applyNumberFormat="1" applyFont="1" applyBorder="1" applyAlignment="1">
      <alignment horizontal="right" wrapText="1"/>
    </xf>
    <xf numFmtId="41" fontId="32" fillId="0" borderId="44" xfId="0" applyNumberFormat="1" applyFont="1" applyFill="1" applyBorder="1" applyAlignment="1">
      <alignment horizontal="right" wrapText="1"/>
    </xf>
    <xf numFmtId="41" fontId="30" fillId="0" borderId="0" xfId="0" applyNumberFormat="1" applyFont="1" applyBorder="1" applyAlignment="1">
      <alignment/>
    </xf>
    <xf numFmtId="49" fontId="34" fillId="0" borderId="34" xfId="0" applyNumberFormat="1" applyFont="1" applyBorder="1" applyAlignment="1">
      <alignment wrapText="1"/>
    </xf>
    <xf numFmtId="41" fontId="34" fillId="0" borderId="0" xfId="0" applyNumberFormat="1" applyFont="1" applyAlignment="1">
      <alignment horizontal="right" wrapText="1"/>
    </xf>
    <xf numFmtId="0" fontId="22" fillId="0" borderId="0" xfId="0" applyFont="1" applyBorder="1" applyAlignment="1">
      <alignment/>
    </xf>
    <xf numFmtId="49" fontId="38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41" fontId="39" fillId="0" borderId="0" xfId="0" applyNumberFormat="1" applyFont="1" applyAlignment="1">
      <alignment wrapText="1"/>
    </xf>
    <xf numFmtId="41" fontId="38" fillId="0" borderId="0" xfId="0" applyNumberFormat="1" applyFont="1" applyAlignment="1">
      <alignment horizontal="right" wrapText="1"/>
    </xf>
    <xf numFmtId="49" fontId="38" fillId="0" borderId="34" xfId="0" applyNumberFormat="1" applyFont="1" applyBorder="1" applyAlignment="1">
      <alignment wrapText="1"/>
    </xf>
    <xf numFmtId="41" fontId="38" fillId="0" borderId="35" xfId="0" applyNumberFormat="1" applyFont="1" applyBorder="1" applyAlignment="1">
      <alignment horizontal="right" wrapText="1"/>
    </xf>
    <xf numFmtId="41" fontId="38" fillId="0" borderId="33" xfId="0" applyNumberFormat="1" applyFont="1" applyBorder="1" applyAlignment="1">
      <alignment horizontal="right" wrapText="1"/>
    </xf>
    <xf numFmtId="41" fontId="38" fillId="0" borderId="36" xfId="0" applyNumberFormat="1" applyFont="1" applyBorder="1" applyAlignment="1">
      <alignment horizontal="right" wrapText="1"/>
    </xf>
    <xf numFmtId="0" fontId="40" fillId="0" borderId="0" xfId="0" applyFont="1" applyFill="1" applyBorder="1" applyAlignment="1">
      <alignment/>
    </xf>
    <xf numFmtId="49" fontId="38" fillId="0" borderId="0" xfId="0" applyNumberFormat="1" applyFont="1" applyBorder="1" applyAlignment="1">
      <alignment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49" fontId="40" fillId="0" borderId="34" xfId="0" applyNumberFormat="1" applyFont="1" applyBorder="1" applyAlignment="1">
      <alignment wrapText="1"/>
    </xf>
    <xf numFmtId="41" fontId="38" fillId="0" borderId="34" xfId="0" applyNumberFormat="1" applyFont="1" applyBorder="1" applyAlignment="1">
      <alignment horizontal="right" wrapText="1"/>
    </xf>
    <xf numFmtId="49" fontId="38" fillId="0" borderId="38" xfId="0" applyNumberFormat="1" applyFont="1" applyBorder="1" applyAlignment="1">
      <alignment wrapText="1"/>
    </xf>
    <xf numFmtId="49" fontId="38" fillId="0" borderId="39" xfId="0" applyNumberFormat="1" applyFont="1" applyBorder="1" applyAlignment="1">
      <alignment wrapText="1"/>
    </xf>
    <xf numFmtId="41" fontId="38" fillId="0" borderId="38" xfId="0" applyNumberFormat="1" applyFont="1" applyBorder="1" applyAlignment="1">
      <alignment horizontal="right" wrapText="1"/>
    </xf>
    <xf numFmtId="41" fontId="38" fillId="6" borderId="40" xfId="0" applyNumberFormat="1" applyFont="1" applyFill="1" applyBorder="1" applyAlignment="1">
      <alignment horizontal="right" wrapText="1"/>
    </xf>
    <xf numFmtId="41" fontId="38" fillId="0" borderId="44" xfId="0" applyNumberFormat="1" applyFont="1" applyBorder="1" applyAlignment="1">
      <alignment horizontal="right" wrapText="1"/>
    </xf>
    <xf numFmtId="3" fontId="38" fillId="0" borderId="44" xfId="0" applyNumberFormat="1" applyFont="1" applyBorder="1" applyAlignment="1">
      <alignment horizontal="right" wrapText="1"/>
    </xf>
    <xf numFmtId="41" fontId="38" fillId="0" borderId="0" xfId="0" applyNumberFormat="1" applyFont="1" applyBorder="1" applyAlignment="1">
      <alignment horizontal="right" wrapText="1"/>
    </xf>
    <xf numFmtId="0" fontId="22" fillId="0" borderId="0" xfId="0" applyFont="1" applyAlignment="1">
      <alignment/>
    </xf>
    <xf numFmtId="41" fontId="38" fillId="0" borderId="46" xfId="0" applyNumberFormat="1" applyFont="1" applyBorder="1" applyAlignment="1">
      <alignment horizontal="right" wrapText="1"/>
    </xf>
    <xf numFmtId="49" fontId="38" fillId="0" borderId="0" xfId="0" applyNumberFormat="1" applyFont="1" applyFill="1" applyBorder="1" applyAlignment="1">
      <alignment wrapText="1"/>
    </xf>
    <xf numFmtId="0" fontId="38" fillId="0" borderId="38" xfId="0" applyFont="1" applyBorder="1" applyAlignment="1">
      <alignment wrapText="1"/>
    </xf>
    <xf numFmtId="41" fontId="38" fillId="0" borderId="37" xfId="0" applyNumberFormat="1" applyFont="1" applyBorder="1" applyAlignment="1">
      <alignment horizontal="right" wrapText="1"/>
    </xf>
    <xf numFmtId="0" fontId="38" fillId="0" borderId="0" xfId="0" applyFont="1" applyAlignment="1">
      <alignment vertical="top" wrapText="1"/>
    </xf>
    <xf numFmtId="41" fontId="38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41" fontId="41" fillId="0" borderId="0" xfId="0" applyNumberFormat="1" applyFont="1" applyAlignment="1">
      <alignment vertical="top" wrapText="1"/>
    </xf>
    <xf numFmtId="49" fontId="41" fillId="0" borderId="0" xfId="0" applyNumberFormat="1" applyFont="1" applyAlignment="1">
      <alignment wrapText="1"/>
    </xf>
    <xf numFmtId="41" fontId="22" fillId="0" borderId="0" xfId="0" applyNumberFormat="1" applyFont="1" applyAlignment="1">
      <alignment/>
    </xf>
    <xf numFmtId="49" fontId="38" fillId="0" borderId="47" xfId="0" applyNumberFormat="1" applyFont="1" applyBorder="1" applyAlignment="1">
      <alignment horizontal="centerContinuous" wrapText="1"/>
    </xf>
    <xf numFmtId="49" fontId="38" fillId="0" borderId="48" xfId="0" applyNumberFormat="1" applyFont="1" applyBorder="1" applyAlignment="1">
      <alignment horizontal="centerContinuous" wrapText="1"/>
    </xf>
    <xf numFmtId="49" fontId="38" fillId="0" borderId="49" xfId="0" applyNumberFormat="1" applyFont="1" applyBorder="1" applyAlignment="1">
      <alignment horizontal="centerContinuous" wrapText="1"/>
    </xf>
    <xf numFmtId="49" fontId="38" fillId="0" borderId="11" xfId="0" applyNumberFormat="1" applyFont="1" applyBorder="1" applyAlignment="1">
      <alignment wrapText="1"/>
    </xf>
    <xf numFmtId="41" fontId="38" fillId="0" borderId="50" xfId="0" applyNumberFormat="1" applyFont="1" applyBorder="1" applyAlignment="1">
      <alignment horizontal="right" wrapText="1"/>
    </xf>
    <xf numFmtId="49" fontId="38" fillId="0" borderId="0" xfId="0" applyNumberFormat="1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wrapText="1"/>
    </xf>
    <xf numFmtId="49" fontId="40" fillId="0" borderId="0" xfId="0" applyNumberFormat="1" applyFont="1" applyBorder="1" applyAlignment="1">
      <alignment wrapText="1"/>
    </xf>
    <xf numFmtId="41" fontId="40" fillId="0" borderId="0" xfId="0" applyNumberFormat="1" applyFont="1" applyBorder="1" applyAlignment="1">
      <alignment horizontal="right" wrapText="1"/>
    </xf>
    <xf numFmtId="41" fontId="38" fillId="6" borderId="51" xfId="0" applyNumberFormat="1" applyFont="1" applyFill="1" applyBorder="1" applyAlignment="1">
      <alignment horizontal="right" wrapText="1"/>
    </xf>
    <xf numFmtId="0" fontId="39" fillId="0" borderId="0" xfId="0" applyFont="1" applyBorder="1" applyAlignment="1">
      <alignment wrapText="1"/>
    </xf>
    <xf numFmtId="49" fontId="38" fillId="0" borderId="0" xfId="0" applyNumberFormat="1" applyFont="1" applyBorder="1" applyAlignment="1">
      <alignment horizontal="center" vertical="center" wrapText="1" shrinkToFit="1"/>
    </xf>
    <xf numFmtId="0" fontId="38" fillId="0" borderId="0" xfId="0" applyFont="1" applyBorder="1" applyAlignment="1">
      <alignment wrapText="1"/>
    </xf>
    <xf numFmtId="3" fontId="38" fillId="0" borderId="0" xfId="0" applyNumberFormat="1" applyFont="1" applyBorder="1" applyAlignment="1">
      <alignment horizontal="right" wrapText="1"/>
    </xf>
    <xf numFmtId="41" fontId="38" fillId="0" borderId="10" xfId="0" applyNumberFormat="1" applyFont="1" applyBorder="1" applyAlignment="1">
      <alignment horizontal="right" wrapText="1"/>
    </xf>
    <xf numFmtId="41" fontId="38" fillId="0" borderId="51" xfId="0" applyNumberFormat="1" applyFont="1" applyBorder="1" applyAlignment="1">
      <alignment horizontal="right" wrapText="1"/>
    </xf>
    <xf numFmtId="49" fontId="38" fillId="0" borderId="17" xfId="0" applyNumberFormat="1" applyFont="1" applyBorder="1" applyAlignment="1">
      <alignment wrapText="1"/>
    </xf>
    <xf numFmtId="49" fontId="38" fillId="0" borderId="52" xfId="0" applyNumberFormat="1" applyFont="1" applyBorder="1" applyAlignment="1">
      <alignment wrapText="1"/>
    </xf>
    <xf numFmtId="49" fontId="38" fillId="0" borderId="53" xfId="0" applyNumberFormat="1" applyFont="1" applyBorder="1" applyAlignment="1">
      <alignment wrapText="1"/>
    </xf>
    <xf numFmtId="41" fontId="38" fillId="0" borderId="52" xfId="0" applyNumberFormat="1" applyFont="1" applyBorder="1" applyAlignment="1">
      <alignment horizontal="right" wrapText="1"/>
    </xf>
    <xf numFmtId="41" fontId="38" fillId="0" borderId="54" xfId="0" applyNumberFormat="1" applyFont="1" applyBorder="1" applyAlignment="1">
      <alignment horizontal="right" wrapText="1"/>
    </xf>
    <xf numFmtId="41" fontId="38" fillId="6" borderId="55" xfId="0" applyNumberFormat="1" applyFont="1" applyFill="1" applyBorder="1" applyAlignment="1">
      <alignment horizontal="right" wrapText="1"/>
    </xf>
    <xf numFmtId="0" fontId="22" fillId="0" borderId="11" xfId="0" applyFont="1" applyBorder="1" applyAlignment="1">
      <alignment/>
    </xf>
    <xf numFmtId="41" fontId="38" fillId="6" borderId="56" xfId="0" applyNumberFormat="1" applyFont="1" applyFill="1" applyBorder="1" applyAlignment="1">
      <alignment horizontal="right" wrapText="1"/>
    </xf>
    <xf numFmtId="41" fontId="38" fillId="6" borderId="57" xfId="0" applyNumberFormat="1" applyFont="1" applyFill="1" applyBorder="1" applyAlignment="1">
      <alignment horizontal="right" wrapText="1"/>
    </xf>
    <xf numFmtId="41" fontId="38" fillId="6" borderId="58" xfId="0" applyNumberFormat="1" applyFont="1" applyFill="1" applyBorder="1" applyAlignment="1">
      <alignment horizontal="right" wrapText="1"/>
    </xf>
    <xf numFmtId="41" fontId="38" fillId="0" borderId="58" xfId="0" applyNumberFormat="1" applyFont="1" applyBorder="1" applyAlignment="1">
      <alignment horizontal="right" wrapText="1"/>
    </xf>
    <xf numFmtId="49" fontId="38" fillId="0" borderId="0" xfId="0" applyNumberFormat="1" applyFont="1" applyFill="1" applyBorder="1" applyAlignment="1">
      <alignment horizontal="left" wrapText="1"/>
    </xf>
    <xf numFmtId="41" fontId="38" fillId="0" borderId="0" xfId="0" applyNumberFormat="1" applyFont="1" applyFill="1" applyBorder="1" applyAlignment="1">
      <alignment horizontal="right" wrapText="1"/>
    </xf>
    <xf numFmtId="41" fontId="38" fillId="6" borderId="59" xfId="0" applyNumberFormat="1" applyFont="1" applyFill="1" applyBorder="1" applyAlignment="1">
      <alignment horizontal="right" wrapText="1"/>
    </xf>
    <xf numFmtId="49" fontId="38" fillId="0" borderId="60" xfId="0" applyNumberFormat="1" applyFont="1" applyBorder="1" applyAlignment="1">
      <alignment wrapText="1"/>
    </xf>
    <xf numFmtId="49" fontId="38" fillId="0" borderId="61" xfId="0" applyNumberFormat="1" applyFont="1" applyBorder="1" applyAlignment="1">
      <alignment wrapText="1"/>
    </xf>
    <xf numFmtId="49" fontId="38" fillId="0" borderId="62" xfId="0" applyNumberFormat="1" applyFont="1" applyBorder="1" applyAlignment="1">
      <alignment wrapText="1"/>
    </xf>
    <xf numFmtId="41" fontId="38" fillId="0" borderId="61" xfId="0" applyNumberFormat="1" applyFont="1" applyBorder="1" applyAlignment="1">
      <alignment horizontal="right" wrapText="1"/>
    </xf>
    <xf numFmtId="41" fontId="38" fillId="0" borderId="63" xfId="0" applyNumberFormat="1" applyFont="1" applyBorder="1" applyAlignment="1">
      <alignment horizontal="right" wrapText="1"/>
    </xf>
    <xf numFmtId="41" fontId="38" fillId="0" borderId="64" xfId="0" applyNumberFormat="1" applyFont="1" applyFill="1" applyBorder="1" applyAlignment="1">
      <alignment horizontal="right" wrapText="1"/>
    </xf>
    <xf numFmtId="0" fontId="0" fillId="0" borderId="14" xfId="0" applyBorder="1" applyAlignment="1">
      <alignment/>
    </xf>
    <xf numFmtId="41" fontId="46" fillId="0" borderId="50" xfId="0" applyNumberFormat="1" applyFont="1" applyBorder="1" applyAlignment="1">
      <alignment horizontal="right" wrapText="1"/>
    </xf>
    <xf numFmtId="41" fontId="46" fillId="6" borderId="56" xfId="0" applyNumberFormat="1" applyFont="1" applyFill="1" applyBorder="1" applyAlignment="1">
      <alignment horizontal="right" wrapText="1"/>
    </xf>
    <xf numFmtId="41" fontId="46" fillId="0" borderId="36" xfId="0" applyNumberFormat="1" applyFont="1" applyBorder="1" applyAlignment="1">
      <alignment horizontal="right" wrapText="1"/>
    </xf>
    <xf numFmtId="49" fontId="46" fillId="0" borderId="34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6" fillId="0" borderId="11" xfId="0" applyNumberFormat="1" applyFont="1" applyBorder="1" applyAlignment="1">
      <alignment wrapText="1"/>
    </xf>
    <xf numFmtId="41" fontId="46" fillId="0" borderId="35" xfId="0" applyNumberFormat="1" applyFont="1" applyBorder="1" applyAlignment="1">
      <alignment horizontal="right" wrapText="1"/>
    </xf>
    <xf numFmtId="41" fontId="46" fillId="0" borderId="34" xfId="0" applyNumberFormat="1" applyFont="1" applyBorder="1" applyAlignment="1">
      <alignment horizontal="right" wrapText="1"/>
    </xf>
    <xf numFmtId="41" fontId="46" fillId="0" borderId="0" xfId="0" applyNumberFormat="1" applyFont="1" applyBorder="1" applyAlignment="1">
      <alignment horizontal="right" wrapText="1"/>
    </xf>
    <xf numFmtId="0" fontId="47" fillId="0" borderId="0" xfId="0" applyFont="1" applyFill="1" applyBorder="1" applyAlignment="1">
      <alignment horizontal="left"/>
    </xf>
    <xf numFmtId="41" fontId="47" fillId="0" borderId="0" xfId="0" applyNumberFormat="1" applyFont="1" applyBorder="1" applyAlignment="1">
      <alignment horizontal="right" wrapText="1"/>
    </xf>
    <xf numFmtId="49" fontId="47" fillId="0" borderId="34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0" fontId="47" fillId="0" borderId="0" xfId="0" applyFont="1" applyFill="1" applyBorder="1" applyAlignment="1">
      <alignment/>
    </xf>
    <xf numFmtId="49" fontId="46" fillId="0" borderId="0" xfId="0" applyNumberFormat="1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left" wrapText="1"/>
    </xf>
    <xf numFmtId="0" fontId="47" fillId="0" borderId="0" xfId="0" applyFont="1" applyFill="1" applyBorder="1" applyAlignment="1">
      <alignment/>
    </xf>
    <xf numFmtId="49" fontId="46" fillId="0" borderId="49" xfId="0" applyNumberFormat="1" applyFont="1" applyBorder="1" applyAlignment="1">
      <alignment horizontal="centerContinuous" wrapText="1"/>
    </xf>
    <xf numFmtId="49" fontId="46" fillId="0" borderId="48" xfId="0" applyNumberFormat="1" applyFont="1" applyBorder="1" applyAlignment="1">
      <alignment horizontal="centerContinuous" wrapText="1"/>
    </xf>
    <xf numFmtId="49" fontId="46" fillId="0" borderId="47" xfId="0" applyNumberFormat="1" applyFont="1" applyBorder="1" applyAlignment="1">
      <alignment horizontal="centerContinuous" wrapText="1"/>
    </xf>
    <xf numFmtId="41" fontId="46" fillId="6" borderId="59" xfId="0" applyNumberFormat="1" applyFont="1" applyFill="1" applyBorder="1" applyAlignment="1">
      <alignment horizontal="right" wrapText="1"/>
    </xf>
    <xf numFmtId="41" fontId="46" fillId="0" borderId="54" xfId="0" applyNumberFormat="1" applyFont="1" applyBorder="1" applyAlignment="1">
      <alignment horizontal="right" wrapText="1"/>
    </xf>
    <xf numFmtId="41" fontId="46" fillId="0" borderId="52" xfId="0" applyNumberFormat="1" applyFont="1" applyBorder="1" applyAlignment="1">
      <alignment horizontal="right" wrapText="1"/>
    </xf>
    <xf numFmtId="49" fontId="46" fillId="0" borderId="53" xfId="0" applyNumberFormat="1" applyFont="1" applyBorder="1" applyAlignment="1">
      <alignment wrapText="1"/>
    </xf>
    <xf numFmtId="49" fontId="46" fillId="0" borderId="52" xfId="0" applyNumberFormat="1" applyFont="1" applyBorder="1" applyAlignment="1">
      <alignment wrapText="1"/>
    </xf>
    <xf numFmtId="49" fontId="46" fillId="0" borderId="17" xfId="0" applyNumberFormat="1" applyFont="1" applyBorder="1" applyAlignment="1">
      <alignment wrapText="1"/>
    </xf>
    <xf numFmtId="0" fontId="20" fillId="0" borderId="0" xfId="0" applyFont="1" applyBorder="1" applyAlignment="1">
      <alignment/>
    </xf>
    <xf numFmtId="41" fontId="46" fillId="6" borderId="55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41" fontId="46" fillId="0" borderId="51" xfId="0" applyNumberFormat="1" applyFont="1" applyBorder="1" applyAlignment="1">
      <alignment horizontal="right" wrapText="1"/>
    </xf>
    <xf numFmtId="0" fontId="20" fillId="0" borderId="11" xfId="0" applyFont="1" applyBorder="1" applyAlignment="1">
      <alignment/>
    </xf>
    <xf numFmtId="41" fontId="46" fillId="6" borderId="58" xfId="0" applyNumberFormat="1" applyFont="1" applyFill="1" applyBorder="1" applyAlignment="1">
      <alignment horizontal="right" wrapText="1"/>
    </xf>
    <xf numFmtId="41" fontId="46" fillId="0" borderId="58" xfId="0" applyNumberFormat="1" applyFont="1" applyBorder="1" applyAlignment="1">
      <alignment horizontal="right" wrapText="1"/>
    </xf>
    <xf numFmtId="0" fontId="46" fillId="0" borderId="0" xfId="0" applyFont="1" applyBorder="1" applyAlignment="1">
      <alignment wrapText="1"/>
    </xf>
    <xf numFmtId="41" fontId="46" fillId="0" borderId="38" xfId="0" applyNumberFormat="1" applyFont="1" applyBorder="1" applyAlignment="1">
      <alignment horizontal="right" wrapText="1"/>
    </xf>
    <xf numFmtId="49" fontId="46" fillId="0" borderId="39" xfId="0" applyNumberFormat="1" applyFont="1" applyBorder="1" applyAlignment="1">
      <alignment wrapText="1"/>
    </xf>
    <xf numFmtId="49" fontId="46" fillId="0" borderId="38" xfId="0" applyNumberFormat="1" applyFont="1" applyBorder="1" applyAlignment="1">
      <alignment wrapText="1"/>
    </xf>
    <xf numFmtId="0" fontId="20" fillId="0" borderId="14" xfId="0" applyFont="1" applyBorder="1" applyAlignment="1">
      <alignment/>
    </xf>
    <xf numFmtId="41" fontId="46" fillId="6" borderId="51" xfId="0" applyNumberFormat="1" applyFont="1" applyFill="1" applyBorder="1" applyAlignment="1">
      <alignment horizontal="right" wrapText="1"/>
    </xf>
    <xf numFmtId="41" fontId="46" fillId="0" borderId="37" xfId="0" applyNumberFormat="1" applyFont="1" applyBorder="1" applyAlignment="1">
      <alignment horizontal="right" wrapText="1"/>
    </xf>
    <xf numFmtId="0" fontId="46" fillId="0" borderId="38" xfId="0" applyFont="1" applyBorder="1" applyAlignment="1">
      <alignment wrapText="1"/>
    </xf>
    <xf numFmtId="41" fontId="46" fillId="0" borderId="44" xfId="0" applyNumberFormat="1" applyFont="1" applyBorder="1" applyAlignment="1">
      <alignment horizontal="right" wrapText="1"/>
    </xf>
    <xf numFmtId="41" fontId="46" fillId="0" borderId="65" xfId="0" applyNumberFormat="1" applyFont="1" applyBorder="1" applyAlignment="1">
      <alignment horizontal="right" wrapText="1"/>
    </xf>
    <xf numFmtId="41" fontId="46" fillId="0" borderId="44" xfId="0" applyNumberFormat="1" applyFont="1" applyFill="1" applyBorder="1" applyAlignment="1">
      <alignment horizontal="right" wrapText="1"/>
    </xf>
    <xf numFmtId="41" fontId="46" fillId="0" borderId="20" xfId="0" applyNumberFormat="1" applyFont="1" applyFill="1" applyBorder="1" applyAlignment="1">
      <alignment horizontal="right" wrapText="1"/>
    </xf>
    <xf numFmtId="49" fontId="46" fillId="0" borderId="0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41" fontId="46" fillId="6" borderId="57" xfId="0" applyNumberFormat="1" applyFont="1" applyFill="1" applyBorder="1" applyAlignment="1">
      <alignment horizontal="right" wrapText="1"/>
    </xf>
    <xf numFmtId="41" fontId="46" fillId="0" borderId="46" xfId="0" applyNumberFormat="1" applyFont="1" applyBorder="1" applyAlignment="1">
      <alignment horizontal="right" wrapText="1"/>
    </xf>
    <xf numFmtId="49" fontId="46" fillId="0" borderId="0" xfId="0" applyNumberFormat="1" applyFont="1" applyBorder="1" applyAlignment="1">
      <alignment horizontal="center" vertical="center" wrapText="1" shrinkToFit="1"/>
    </xf>
    <xf numFmtId="41" fontId="46" fillId="6" borderId="40" xfId="0" applyNumberFormat="1" applyFont="1" applyFill="1" applyBorder="1" applyAlignment="1">
      <alignment horizontal="right" wrapText="1"/>
    </xf>
    <xf numFmtId="41" fontId="46" fillId="0" borderId="10" xfId="0" applyNumberFormat="1" applyFont="1" applyBorder="1" applyAlignment="1">
      <alignment horizontal="right" wrapText="1"/>
    </xf>
    <xf numFmtId="3" fontId="46" fillId="0" borderId="44" xfId="0" applyNumberFormat="1" applyFont="1" applyBorder="1" applyAlignment="1">
      <alignment horizontal="right" wrapText="1"/>
    </xf>
    <xf numFmtId="41" fontId="46" fillId="0" borderId="33" xfId="0" applyNumberFormat="1" applyFont="1" applyBorder="1" applyAlignment="1">
      <alignment horizontal="right" wrapText="1"/>
    </xf>
    <xf numFmtId="3" fontId="46" fillId="0" borderId="0" xfId="0" applyNumberFormat="1" applyFont="1" applyBorder="1" applyAlignment="1">
      <alignment horizontal="right" wrapText="1"/>
    </xf>
    <xf numFmtId="0" fontId="48" fillId="0" borderId="0" xfId="0" applyFont="1" applyBorder="1" applyAlignment="1">
      <alignment wrapText="1"/>
    </xf>
    <xf numFmtId="41" fontId="46" fillId="0" borderId="64" xfId="0" applyNumberFormat="1" applyFont="1" applyBorder="1" applyAlignment="1">
      <alignment horizontal="right" wrapText="1"/>
    </xf>
    <xf numFmtId="41" fontId="46" fillId="0" borderId="63" xfId="0" applyNumberFormat="1" applyFont="1" applyBorder="1" applyAlignment="1">
      <alignment horizontal="right" wrapText="1"/>
    </xf>
    <xf numFmtId="41" fontId="46" fillId="0" borderId="61" xfId="0" applyNumberFormat="1" applyFont="1" applyBorder="1" applyAlignment="1">
      <alignment horizontal="right" wrapText="1"/>
    </xf>
    <xf numFmtId="49" fontId="46" fillId="0" borderId="62" xfId="0" applyNumberFormat="1" applyFont="1" applyBorder="1" applyAlignment="1">
      <alignment wrapText="1"/>
    </xf>
    <xf numFmtId="49" fontId="46" fillId="0" borderId="61" xfId="0" applyNumberFormat="1" applyFont="1" applyBorder="1" applyAlignment="1">
      <alignment wrapText="1"/>
    </xf>
    <xf numFmtId="49" fontId="46" fillId="0" borderId="60" xfId="0" applyNumberFormat="1" applyFont="1" applyBorder="1" applyAlignment="1">
      <alignment wrapText="1"/>
    </xf>
    <xf numFmtId="41" fontId="46" fillId="0" borderId="66" xfId="0" applyNumberFormat="1" applyFont="1" applyBorder="1" applyAlignment="1">
      <alignment horizontal="right" wrapText="1"/>
    </xf>
    <xf numFmtId="41" fontId="46" fillId="6" borderId="67" xfId="0" applyNumberFormat="1" applyFont="1" applyFill="1" applyBorder="1" applyAlignment="1">
      <alignment horizontal="right" wrapText="1"/>
    </xf>
    <xf numFmtId="0" fontId="46" fillId="0" borderId="52" xfId="0" applyFont="1" applyBorder="1" applyAlignment="1">
      <alignment wrapText="1"/>
    </xf>
    <xf numFmtId="41" fontId="46" fillId="0" borderId="64" xfId="0" applyNumberFormat="1" applyFont="1" applyFill="1" applyBorder="1" applyAlignment="1">
      <alignment horizontal="right" wrapText="1"/>
    </xf>
    <xf numFmtId="49" fontId="46" fillId="0" borderId="68" xfId="0" applyNumberFormat="1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41" fontId="46" fillId="0" borderId="0" xfId="0" applyNumberFormat="1" applyFont="1" applyAlignment="1">
      <alignment horizontal="right" wrapText="1"/>
    </xf>
    <xf numFmtId="41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49" fontId="46" fillId="0" borderId="0" xfId="0" applyNumberFormat="1" applyFont="1" applyAlignment="1">
      <alignment wrapText="1"/>
    </xf>
    <xf numFmtId="0" fontId="4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6" fontId="24" fillId="0" borderId="60" xfId="0" applyNumberFormat="1" applyFont="1" applyFill="1" applyBorder="1" applyAlignment="1">
      <alignment horizontal="right" vertical="center"/>
    </xf>
    <xf numFmtId="176" fontId="24" fillId="0" borderId="61" xfId="0" applyNumberFormat="1" applyFont="1" applyFill="1" applyBorder="1" applyAlignment="1">
      <alignment horizontal="right" vertical="center"/>
    </xf>
    <xf numFmtId="176" fontId="24" fillId="0" borderId="69" xfId="0" applyNumberFormat="1" applyFont="1" applyFill="1" applyBorder="1" applyAlignment="1">
      <alignment horizontal="right" vertical="center"/>
    </xf>
    <xf numFmtId="49" fontId="46" fillId="0" borderId="0" xfId="0" applyNumberFormat="1" applyFont="1" applyAlignment="1">
      <alignment horizontal="left" wrapText="1"/>
    </xf>
    <xf numFmtId="49" fontId="52" fillId="0" borderId="0" xfId="0" applyNumberFormat="1" applyFont="1" applyAlignment="1">
      <alignment horizontal="left" wrapText="1"/>
    </xf>
    <xf numFmtId="49" fontId="51" fillId="0" borderId="0" xfId="0" applyNumberFormat="1" applyFont="1" applyAlignment="1">
      <alignment horizontal="center" wrapText="1"/>
    </xf>
    <xf numFmtId="49" fontId="50" fillId="0" borderId="0" xfId="0" applyNumberFormat="1" applyFont="1" applyAlignment="1">
      <alignment horizontal="center" wrapText="1"/>
    </xf>
    <xf numFmtId="41" fontId="46" fillId="0" borderId="0" xfId="0" applyNumberFormat="1" applyFont="1" applyAlignment="1">
      <alignment horizontal="center" wrapText="1"/>
    </xf>
    <xf numFmtId="0" fontId="46" fillId="0" borderId="70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6" fillId="0" borderId="71" xfId="0" applyFont="1" applyBorder="1" applyAlignment="1">
      <alignment horizontal="center" wrapText="1"/>
    </xf>
    <xf numFmtId="49" fontId="46" fillId="0" borderId="72" xfId="0" applyNumberFormat="1" applyFont="1" applyBorder="1" applyAlignment="1">
      <alignment horizontal="left" wrapText="1"/>
    </xf>
    <xf numFmtId="49" fontId="46" fillId="0" borderId="0" xfId="0" applyNumberFormat="1" applyFont="1" applyBorder="1" applyAlignment="1">
      <alignment horizontal="left" wrapText="1"/>
    </xf>
    <xf numFmtId="49" fontId="46" fillId="0" borderId="52" xfId="0" applyNumberFormat="1" applyFont="1" applyBorder="1" applyAlignment="1">
      <alignment horizontal="left" wrapText="1"/>
    </xf>
    <xf numFmtId="49" fontId="46" fillId="0" borderId="73" xfId="0" applyNumberFormat="1" applyFont="1" applyBorder="1" applyAlignment="1">
      <alignment horizontal="left" wrapText="1"/>
    </xf>
    <xf numFmtId="49" fontId="46" fillId="0" borderId="61" xfId="0" applyNumberFormat="1" applyFont="1" applyBorder="1" applyAlignment="1">
      <alignment horizontal="left" wrapText="1"/>
    </xf>
    <xf numFmtId="49" fontId="46" fillId="0" borderId="0" xfId="0" applyNumberFormat="1" applyFont="1" applyBorder="1" applyAlignment="1">
      <alignment horizontal="center" vertical="center" wrapText="1" shrinkToFit="1"/>
    </xf>
    <xf numFmtId="49" fontId="46" fillId="0" borderId="38" xfId="0" applyNumberFormat="1" applyFont="1" applyBorder="1" applyAlignment="1">
      <alignment horizontal="left" wrapText="1"/>
    </xf>
    <xf numFmtId="49" fontId="38" fillId="0" borderId="0" xfId="0" applyNumberFormat="1" applyFont="1" applyAlignment="1">
      <alignment horizontal="left" wrapText="1"/>
    </xf>
    <xf numFmtId="49" fontId="43" fillId="0" borderId="0" xfId="0" applyNumberFormat="1" applyFont="1" applyAlignment="1">
      <alignment horizontal="left" wrapText="1"/>
    </xf>
    <xf numFmtId="49" fontId="44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 horizontal="center" wrapText="1"/>
    </xf>
    <xf numFmtId="41" fontId="38" fillId="0" borderId="0" xfId="0" applyNumberFormat="1" applyFont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48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49" fontId="38" fillId="0" borderId="72" xfId="0" applyNumberFormat="1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left" wrapText="1"/>
    </xf>
    <xf numFmtId="49" fontId="38" fillId="0" borderId="52" xfId="0" applyNumberFormat="1" applyFont="1" applyBorder="1" applyAlignment="1">
      <alignment horizontal="left" wrapText="1"/>
    </xf>
    <xf numFmtId="49" fontId="38" fillId="0" borderId="61" xfId="0" applyNumberFormat="1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center" vertical="center" wrapText="1" shrinkToFit="1"/>
    </xf>
    <xf numFmtId="49" fontId="38" fillId="0" borderId="38" xfId="0" applyNumberFormat="1" applyFont="1" applyBorder="1" applyAlignment="1">
      <alignment horizontal="left" wrapText="1"/>
    </xf>
    <xf numFmtId="0" fontId="38" fillId="0" borderId="72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49" fontId="32" fillId="0" borderId="0" xfId="0" applyNumberFormat="1" applyFont="1" applyAlignment="1">
      <alignment horizontal="left" wrapText="1"/>
    </xf>
    <xf numFmtId="49" fontId="29" fillId="0" borderId="0" xfId="0" applyNumberFormat="1" applyFont="1" applyAlignment="1">
      <alignment horizontal="left" wrapText="1"/>
    </xf>
    <xf numFmtId="49" fontId="45" fillId="0" borderId="0" xfId="0" applyNumberFormat="1" applyFont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41" fontId="32" fillId="0" borderId="0" xfId="0" applyNumberFormat="1" applyFont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0" borderId="31" xfId="0" applyFont="1" applyBorder="1" applyAlignment="1">
      <alignment horizontal="center" wrapText="1"/>
    </xf>
    <xf numFmtId="0" fontId="32" fillId="0" borderId="32" xfId="0" applyFont="1" applyBorder="1" applyAlignment="1">
      <alignment horizontal="center" wrapText="1"/>
    </xf>
    <xf numFmtId="49" fontId="32" fillId="0" borderId="72" xfId="0" applyNumberFormat="1" applyFont="1" applyBorder="1" applyAlignment="1">
      <alignment horizontal="left" wrapText="1"/>
    </xf>
    <xf numFmtId="49" fontId="32" fillId="0" borderId="38" xfId="0" applyNumberFormat="1" applyFont="1" applyBorder="1" applyAlignment="1">
      <alignment horizontal="left" wrapText="1"/>
    </xf>
    <xf numFmtId="49" fontId="32" fillId="0" borderId="0" xfId="0" applyNumberFormat="1" applyFont="1" applyAlignment="1">
      <alignment horizontal="center" vertical="center" wrapText="1" shrinkToFit="1"/>
    </xf>
    <xf numFmtId="49" fontId="37" fillId="0" borderId="74" xfId="0" applyNumberFormat="1" applyFont="1" applyBorder="1" applyAlignment="1">
      <alignment wrapText="1"/>
    </xf>
    <xf numFmtId="49" fontId="37" fillId="0" borderId="75" xfId="0" applyNumberFormat="1" applyFont="1" applyBorder="1" applyAlignment="1">
      <alignment wrapText="1"/>
    </xf>
    <xf numFmtId="49" fontId="37" fillId="0" borderId="76" xfId="0" applyNumberFormat="1" applyFont="1" applyBorder="1" applyAlignment="1">
      <alignment wrapText="1"/>
    </xf>
    <xf numFmtId="49" fontId="37" fillId="0" borderId="42" xfId="0" applyNumberFormat="1" applyFont="1" applyBorder="1" applyAlignment="1">
      <alignment wrapText="1"/>
    </xf>
    <xf numFmtId="49" fontId="37" fillId="0" borderId="0" xfId="0" applyNumberFormat="1" applyFont="1" applyBorder="1" applyAlignment="1">
      <alignment wrapText="1"/>
    </xf>
    <xf numFmtId="49" fontId="37" fillId="0" borderId="43" xfId="0" applyNumberFormat="1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view="pageBreakPreview" zoomScaleNormal="75" zoomScaleSheetLayoutView="100" workbookViewId="0" topLeftCell="A108">
      <selection activeCell="C104" sqref="C104"/>
    </sheetView>
  </sheetViews>
  <sheetFormatPr defaultColWidth="9.00390625" defaultRowHeight="13.5"/>
  <cols>
    <col min="1" max="1" width="54.875" style="9" bestFit="1" customWidth="1"/>
    <col min="2" max="2" width="13.75390625" style="13" bestFit="1" customWidth="1"/>
    <col min="3" max="3" width="13.75390625" style="12" bestFit="1" customWidth="1"/>
    <col min="4" max="4" width="13.125" style="11" bestFit="1" customWidth="1"/>
    <col min="5" max="5" width="52.875" style="10" bestFit="1" customWidth="1"/>
    <col min="6" max="252" width="9.00390625" style="9" bestFit="1" customWidth="1"/>
  </cols>
  <sheetData>
    <row r="1" spans="1:5" s="14" customFormat="1" ht="14.25">
      <c r="A1" s="41" t="s">
        <v>0</v>
      </c>
      <c r="B1" s="42"/>
      <c r="C1" s="42"/>
      <c r="D1" s="43"/>
      <c r="E1" s="44"/>
    </row>
    <row r="2" spans="1:5" ht="13.5">
      <c r="A2" s="37"/>
      <c r="B2" s="38"/>
      <c r="C2" s="38"/>
      <c r="D2" s="39"/>
      <c r="E2" s="40"/>
    </row>
    <row r="3" spans="1:5" s="36" customFormat="1" ht="25.5">
      <c r="A3" s="292" t="s">
        <v>1</v>
      </c>
      <c r="B3" s="292"/>
      <c r="C3" s="292"/>
      <c r="D3" s="292"/>
      <c r="E3" s="292"/>
    </row>
    <row r="4" spans="1:5" ht="13.5">
      <c r="A4" s="293" t="s">
        <v>2</v>
      </c>
      <c r="B4" s="293"/>
      <c r="C4" s="293"/>
      <c r="D4" s="293"/>
      <c r="E4" s="293"/>
    </row>
    <row r="5" spans="1:5" ht="13.5">
      <c r="A5" s="294" t="s">
        <v>3</v>
      </c>
      <c r="B5" s="295"/>
      <c r="C5" s="295"/>
      <c r="D5" s="295"/>
      <c r="E5" s="296"/>
    </row>
    <row r="6" spans="1:5" s="35" customFormat="1" ht="13.5" customHeight="1">
      <c r="A6" s="4" t="s">
        <v>4</v>
      </c>
      <c r="B6" s="74" t="s">
        <v>5</v>
      </c>
      <c r="C6" s="74" t="s">
        <v>6</v>
      </c>
      <c r="D6" s="64" t="s">
        <v>7</v>
      </c>
      <c r="E6" s="78" t="s">
        <v>8</v>
      </c>
    </row>
    <row r="7" spans="1:5" s="35" customFormat="1" ht="13.5" customHeight="1">
      <c r="A7" s="2" t="s">
        <v>9</v>
      </c>
      <c r="B7" s="49"/>
      <c r="C7" s="49"/>
      <c r="D7" s="60"/>
      <c r="E7" s="56"/>
    </row>
    <row r="8" spans="1:5" s="24" customFormat="1" ht="13.5" customHeight="1">
      <c r="A8" s="46" t="s">
        <v>10</v>
      </c>
      <c r="B8" s="50">
        <f>SUM(B9:B11)</f>
        <v>194000</v>
      </c>
      <c r="C8" s="50">
        <f>SUM(C9:C11)</f>
        <v>194000</v>
      </c>
      <c r="D8" s="60"/>
      <c r="E8" s="56"/>
    </row>
    <row r="9" spans="1:5" s="24" customFormat="1" ht="13.5" customHeight="1">
      <c r="A9" s="45" t="s">
        <v>11</v>
      </c>
      <c r="B9" s="49">
        <v>0</v>
      </c>
      <c r="C9" s="49">
        <v>0</v>
      </c>
      <c r="D9" s="60">
        <f aca="true" t="shared" si="0" ref="D9:D25">C9-B9</f>
        <v>0</v>
      </c>
      <c r="E9" s="1"/>
    </row>
    <row r="10" spans="1:5" s="24" customFormat="1" ht="13.5" customHeight="1">
      <c r="A10" s="45" t="s">
        <v>12</v>
      </c>
      <c r="B10" s="49">
        <v>144000</v>
      </c>
      <c r="C10" s="49">
        <v>144000</v>
      </c>
      <c r="D10" s="60">
        <f t="shared" si="0"/>
        <v>0</v>
      </c>
      <c r="E10" s="51" t="s">
        <v>13</v>
      </c>
    </row>
    <row r="11" spans="1:5" s="24" customFormat="1" ht="13.5" customHeight="1">
      <c r="A11" s="45" t="s">
        <v>14</v>
      </c>
      <c r="B11" s="49">
        <v>50000</v>
      </c>
      <c r="C11" s="49">
        <v>50000</v>
      </c>
      <c r="D11" s="60">
        <f t="shared" si="0"/>
        <v>0</v>
      </c>
      <c r="E11" s="51" t="s">
        <v>15</v>
      </c>
    </row>
    <row r="12" spans="1:5" s="24" customFormat="1" ht="13.5" customHeight="1">
      <c r="A12" s="46" t="s">
        <v>16</v>
      </c>
      <c r="B12" s="50">
        <f>SUM(B13:B18)</f>
        <v>90400000</v>
      </c>
      <c r="C12" s="50">
        <f>SUM(C13:C19)</f>
        <v>93948948</v>
      </c>
      <c r="D12" s="60">
        <f t="shared" si="0"/>
        <v>3548948</v>
      </c>
      <c r="E12" s="52"/>
    </row>
    <row r="13" spans="1:5" s="24" customFormat="1" ht="13.5" customHeight="1">
      <c r="A13" s="45" t="s">
        <v>17</v>
      </c>
      <c r="B13" s="49">
        <v>35000000</v>
      </c>
      <c r="C13" s="49">
        <v>42739786</v>
      </c>
      <c r="D13" s="60">
        <f t="shared" si="0"/>
        <v>7739786</v>
      </c>
      <c r="E13" s="52"/>
    </row>
    <row r="14" spans="1:5" s="24" customFormat="1" ht="13.5" customHeight="1">
      <c r="A14" s="45" t="s">
        <v>18</v>
      </c>
      <c r="B14" s="49">
        <v>400000</v>
      </c>
      <c r="C14" s="49">
        <v>329000</v>
      </c>
      <c r="D14" s="60">
        <f t="shared" si="0"/>
        <v>-71000</v>
      </c>
      <c r="E14" s="52"/>
    </row>
    <row r="15" spans="1:5" s="24" customFormat="1" ht="13.5" customHeight="1">
      <c r="A15" s="45" t="s">
        <v>19</v>
      </c>
      <c r="B15" s="49">
        <v>6000000</v>
      </c>
      <c r="C15" s="49">
        <v>7008970</v>
      </c>
      <c r="D15" s="60">
        <f t="shared" si="0"/>
        <v>1008970</v>
      </c>
      <c r="E15" s="52"/>
    </row>
    <row r="16" spans="1:5" s="24" customFormat="1" ht="13.5" customHeight="1">
      <c r="A16" s="45" t="s">
        <v>20</v>
      </c>
      <c r="B16" s="49">
        <v>16000000</v>
      </c>
      <c r="C16" s="49">
        <v>14513841</v>
      </c>
      <c r="D16" s="60">
        <f t="shared" si="0"/>
        <v>-1486159</v>
      </c>
      <c r="E16" s="56" t="s">
        <v>21</v>
      </c>
    </row>
    <row r="17" spans="1:5" s="24" customFormat="1" ht="13.5" customHeight="1">
      <c r="A17" s="45" t="s">
        <v>22</v>
      </c>
      <c r="B17" s="49">
        <v>32000000</v>
      </c>
      <c r="C17" s="49">
        <v>24026713</v>
      </c>
      <c r="D17" s="60">
        <f t="shared" si="0"/>
        <v>-7973287</v>
      </c>
      <c r="E17" s="56"/>
    </row>
    <row r="18" spans="1:5" s="24" customFormat="1" ht="13.5" customHeight="1">
      <c r="A18" s="45" t="s">
        <v>23</v>
      </c>
      <c r="B18" s="49">
        <v>1000000</v>
      </c>
      <c r="C18" s="49">
        <v>5330638</v>
      </c>
      <c r="D18" s="60">
        <f t="shared" si="0"/>
        <v>4330638</v>
      </c>
      <c r="E18" s="56"/>
    </row>
    <row r="19" spans="1:5" s="24" customFormat="1" ht="13.5" customHeight="1">
      <c r="A19" s="2"/>
      <c r="B19" s="57"/>
      <c r="C19" s="49"/>
      <c r="D19" s="60">
        <f t="shared" si="0"/>
        <v>0</v>
      </c>
      <c r="E19" s="52"/>
    </row>
    <row r="20" spans="1:5" s="24" customFormat="1" ht="13.5" customHeight="1">
      <c r="A20" s="2"/>
      <c r="B20" s="57"/>
      <c r="C20" s="49"/>
      <c r="D20" s="60">
        <f t="shared" si="0"/>
        <v>0</v>
      </c>
      <c r="E20" s="1"/>
    </row>
    <row r="21" spans="1:5" s="24" customFormat="1" ht="13.5" customHeight="1">
      <c r="A21" s="46" t="s">
        <v>24</v>
      </c>
      <c r="B21" s="50">
        <f>SUM(B22:B27)</f>
        <v>23350000</v>
      </c>
      <c r="C21" s="50">
        <f>SUM(C22:C27)</f>
        <v>18957133</v>
      </c>
      <c r="D21" s="60">
        <f t="shared" si="0"/>
        <v>-4392867</v>
      </c>
      <c r="E21" s="1"/>
    </row>
    <row r="22" spans="1:5" s="24" customFormat="1" ht="13.5" customHeight="1">
      <c r="A22" s="45" t="s">
        <v>25</v>
      </c>
      <c r="B22" s="49">
        <v>8000000</v>
      </c>
      <c r="C22" s="49">
        <v>8000000</v>
      </c>
      <c r="D22" s="60">
        <f t="shared" si="0"/>
        <v>0</v>
      </c>
      <c r="E22" s="52" t="s">
        <v>26</v>
      </c>
    </row>
    <row r="23" spans="1:5" s="24" customFormat="1" ht="13.5" customHeight="1">
      <c r="A23" s="45"/>
      <c r="B23" s="49">
        <v>2700000</v>
      </c>
      <c r="C23" s="49">
        <v>2100000</v>
      </c>
      <c r="D23" s="60">
        <f t="shared" si="0"/>
        <v>-600000</v>
      </c>
      <c r="E23" s="52" t="s">
        <v>27</v>
      </c>
    </row>
    <row r="24" spans="1:5" s="24" customFormat="1" ht="13.5" customHeight="1">
      <c r="A24" s="45"/>
      <c r="B24" s="49">
        <v>5000000</v>
      </c>
      <c r="C24" s="49">
        <v>5000000</v>
      </c>
      <c r="D24" s="60">
        <f t="shared" si="0"/>
        <v>0</v>
      </c>
      <c r="E24" s="52" t="s">
        <v>28</v>
      </c>
    </row>
    <row r="25" spans="1:5" s="24" customFormat="1" ht="13.5" customHeight="1">
      <c r="A25" s="45"/>
      <c r="B25" s="49">
        <v>6650000</v>
      </c>
      <c r="C25" s="49"/>
      <c r="D25" s="60">
        <f t="shared" si="0"/>
        <v>-6650000</v>
      </c>
      <c r="E25" s="52" t="s">
        <v>29</v>
      </c>
    </row>
    <row r="26" spans="1:5" s="24" customFormat="1" ht="13.5" customHeight="1">
      <c r="A26" s="45"/>
      <c r="B26" s="49"/>
      <c r="C26" s="49">
        <v>2857133</v>
      </c>
      <c r="D26" s="60"/>
      <c r="E26" s="52" t="s">
        <v>30</v>
      </c>
    </row>
    <row r="27" spans="1:5" s="24" customFormat="1" ht="13.5" customHeight="1">
      <c r="A27" s="45"/>
      <c r="B27" s="49">
        <v>1000000</v>
      </c>
      <c r="C27" s="49">
        <v>1000000</v>
      </c>
      <c r="D27" s="60">
        <f aca="true" t="shared" si="1" ref="D27:D38">C27-B27</f>
        <v>0</v>
      </c>
      <c r="E27" s="52" t="s">
        <v>31</v>
      </c>
    </row>
    <row r="28" spans="1:5" s="24" customFormat="1" ht="13.5" customHeight="1">
      <c r="A28" s="2"/>
      <c r="B28" s="57"/>
      <c r="C28" s="49"/>
      <c r="D28" s="60">
        <f t="shared" si="1"/>
        <v>0</v>
      </c>
      <c r="E28" s="52"/>
    </row>
    <row r="29" spans="1:5" s="24" customFormat="1" ht="13.5" customHeight="1">
      <c r="A29" s="46" t="s">
        <v>32</v>
      </c>
      <c r="B29" s="50">
        <f>SUM(B31:B42)</f>
        <v>136723000</v>
      </c>
      <c r="C29" s="50">
        <f>SUM(C30:C46)</f>
        <v>191838317</v>
      </c>
      <c r="D29" s="60">
        <f t="shared" si="1"/>
        <v>55115317</v>
      </c>
      <c r="E29" s="52"/>
    </row>
    <row r="30" spans="1:5" s="24" customFormat="1" ht="13.5" customHeight="1">
      <c r="A30" s="45"/>
      <c r="B30" s="50"/>
      <c r="C30" s="49"/>
      <c r="D30" s="60">
        <f t="shared" si="1"/>
        <v>0</v>
      </c>
      <c r="E30" s="1"/>
    </row>
    <row r="31" spans="1:5" s="24" customFormat="1" ht="13.5" customHeight="1">
      <c r="A31" s="45"/>
      <c r="B31" s="49">
        <v>2600000</v>
      </c>
      <c r="C31" s="49">
        <v>2330000</v>
      </c>
      <c r="D31" s="60">
        <f t="shared" si="1"/>
        <v>-270000</v>
      </c>
      <c r="E31" s="51" t="s">
        <v>33</v>
      </c>
    </row>
    <row r="32" spans="1:5" s="24" customFormat="1" ht="13.5" customHeight="1">
      <c r="A32" s="45"/>
      <c r="B32" s="49">
        <v>2000000</v>
      </c>
      <c r="C32" s="49">
        <v>2306103</v>
      </c>
      <c r="D32" s="60">
        <f t="shared" si="1"/>
        <v>306103</v>
      </c>
      <c r="E32" s="51" t="s">
        <v>34</v>
      </c>
    </row>
    <row r="33" spans="1:5" s="24" customFormat="1" ht="13.5" customHeight="1">
      <c r="A33" s="45"/>
      <c r="B33" s="49">
        <v>2625000</v>
      </c>
      <c r="C33" s="49">
        <v>2625000</v>
      </c>
      <c r="D33" s="60">
        <f t="shared" si="1"/>
        <v>0</v>
      </c>
      <c r="E33" s="51" t="s">
        <v>35</v>
      </c>
    </row>
    <row r="34" spans="1:5" s="24" customFormat="1" ht="13.5" customHeight="1">
      <c r="A34" s="45"/>
      <c r="B34" s="49"/>
      <c r="C34" s="49">
        <v>1704000</v>
      </c>
      <c r="D34" s="60">
        <f t="shared" si="1"/>
        <v>1704000</v>
      </c>
      <c r="E34" s="51" t="s">
        <v>36</v>
      </c>
    </row>
    <row r="35" spans="1:5" s="24" customFormat="1" ht="13.5" customHeight="1">
      <c r="A35" s="45"/>
      <c r="B35" s="49">
        <v>16744000</v>
      </c>
      <c r="C35" s="49">
        <v>16722954</v>
      </c>
      <c r="D35" s="60">
        <f t="shared" si="1"/>
        <v>-21046</v>
      </c>
      <c r="E35" s="52" t="s">
        <v>37</v>
      </c>
    </row>
    <row r="36" spans="1:5" s="24" customFormat="1" ht="13.5" customHeight="1">
      <c r="A36" s="45"/>
      <c r="B36" s="49">
        <v>4100000</v>
      </c>
      <c r="C36" s="49">
        <v>4167000</v>
      </c>
      <c r="D36" s="60">
        <f t="shared" si="1"/>
        <v>67000</v>
      </c>
      <c r="E36" s="51" t="s">
        <v>38</v>
      </c>
    </row>
    <row r="37" spans="1:5" s="24" customFormat="1" ht="13.5" customHeight="1">
      <c r="A37" s="45"/>
      <c r="B37" s="49">
        <v>5005000</v>
      </c>
      <c r="C37" s="49">
        <v>5005000</v>
      </c>
      <c r="D37" s="60">
        <f t="shared" si="1"/>
        <v>0</v>
      </c>
      <c r="E37" s="51" t="s">
        <v>39</v>
      </c>
    </row>
    <row r="38" spans="1:5" s="24" customFormat="1" ht="13.5" customHeight="1">
      <c r="A38" s="45"/>
      <c r="B38" s="49">
        <v>27449000</v>
      </c>
      <c r="C38" s="49">
        <v>27449100</v>
      </c>
      <c r="D38" s="60">
        <f t="shared" si="1"/>
        <v>100</v>
      </c>
      <c r="E38" s="51" t="s">
        <v>40</v>
      </c>
    </row>
    <row r="39" spans="1:5" s="24" customFormat="1" ht="13.5" customHeight="1">
      <c r="A39" s="45"/>
      <c r="B39" s="49"/>
      <c r="C39" s="49">
        <v>21728229</v>
      </c>
      <c r="D39" s="60"/>
      <c r="E39" s="51" t="s">
        <v>41</v>
      </c>
    </row>
    <row r="40" spans="1:5" s="24" customFormat="1" ht="13.5" customHeight="1">
      <c r="A40" s="2"/>
      <c r="B40" s="49">
        <v>70000000</v>
      </c>
      <c r="C40" s="49">
        <v>74840443</v>
      </c>
      <c r="D40" s="60">
        <f>C40-B40</f>
        <v>4840443</v>
      </c>
      <c r="E40" s="51" t="s">
        <v>42</v>
      </c>
    </row>
    <row r="41" spans="1:5" s="24" customFormat="1" ht="13.5" customHeight="1">
      <c r="A41" s="45"/>
      <c r="B41" s="49">
        <v>2000000</v>
      </c>
      <c r="C41" s="49">
        <v>5237267</v>
      </c>
      <c r="D41" s="60">
        <f>C41-B41</f>
        <v>3237267</v>
      </c>
      <c r="E41" s="52" t="s">
        <v>43</v>
      </c>
    </row>
    <row r="42" spans="1:5" s="24" customFormat="1" ht="13.5" customHeight="1">
      <c r="A42" s="2"/>
      <c r="B42" s="49">
        <v>4200000</v>
      </c>
      <c r="C42" s="49">
        <v>4165221</v>
      </c>
      <c r="D42" s="60">
        <f>C42-B42</f>
        <v>-34779</v>
      </c>
      <c r="E42" s="52" t="s">
        <v>44</v>
      </c>
    </row>
    <row r="43" spans="1:5" s="24" customFormat="1" ht="13.5" customHeight="1">
      <c r="A43" s="2"/>
      <c r="B43" s="49"/>
      <c r="C43" s="49">
        <v>14000000</v>
      </c>
      <c r="D43" s="60"/>
      <c r="E43" s="52" t="s">
        <v>45</v>
      </c>
    </row>
    <row r="44" spans="1:5" s="24" customFormat="1" ht="13.5" customHeight="1">
      <c r="A44" s="2"/>
      <c r="B44" s="49"/>
      <c r="C44" s="49">
        <v>7000000</v>
      </c>
      <c r="D44" s="60"/>
      <c r="E44" s="52" t="s">
        <v>46</v>
      </c>
    </row>
    <row r="45" spans="1:5" s="24" customFormat="1" ht="13.5" customHeight="1">
      <c r="A45" s="2"/>
      <c r="B45" s="49"/>
      <c r="C45" s="49">
        <v>1808000</v>
      </c>
      <c r="D45" s="60"/>
      <c r="E45" s="52" t="s">
        <v>47</v>
      </c>
    </row>
    <row r="46" spans="1:5" s="24" customFormat="1" ht="13.5" customHeight="1">
      <c r="A46" s="2"/>
      <c r="B46" s="49"/>
      <c r="C46" s="49">
        <v>750000</v>
      </c>
      <c r="D46" s="60"/>
      <c r="E46" s="52" t="s">
        <v>48</v>
      </c>
    </row>
    <row r="47" spans="1:5" s="24" customFormat="1" ht="13.5" customHeight="1">
      <c r="A47" s="45" t="s">
        <v>49</v>
      </c>
      <c r="B47" s="57"/>
      <c r="C47" s="49"/>
      <c r="D47" s="60">
        <f aca="true" t="shared" si="2" ref="D47:D52">C47-B47</f>
        <v>0</v>
      </c>
      <c r="E47" s="1"/>
    </row>
    <row r="48" spans="1:5" s="24" customFormat="1" ht="13.5" customHeight="1">
      <c r="A48" s="45" t="s">
        <v>50</v>
      </c>
      <c r="B48" s="49">
        <v>420000</v>
      </c>
      <c r="C48" s="49">
        <v>1387560</v>
      </c>
      <c r="D48" s="60">
        <f t="shared" si="2"/>
        <v>967560</v>
      </c>
      <c r="E48" s="51" t="s">
        <v>51</v>
      </c>
    </row>
    <row r="49" spans="1:5" s="24" customFormat="1" ht="13.5" customHeight="1">
      <c r="A49" s="45" t="s">
        <v>52</v>
      </c>
      <c r="B49" s="49">
        <v>4000000</v>
      </c>
      <c r="C49" s="49">
        <v>2047537</v>
      </c>
      <c r="D49" s="60">
        <f t="shared" si="2"/>
        <v>-1952463</v>
      </c>
      <c r="E49" s="51" t="s">
        <v>53</v>
      </c>
    </row>
    <row r="50" spans="1:5" s="24" customFormat="1" ht="13.5" customHeight="1">
      <c r="A50" s="45" t="s">
        <v>54</v>
      </c>
      <c r="B50" s="57"/>
      <c r="C50" s="49">
        <v>6000000</v>
      </c>
      <c r="D50" s="60">
        <f t="shared" si="2"/>
        <v>6000000</v>
      </c>
      <c r="E50" s="51" t="s">
        <v>55</v>
      </c>
    </row>
    <row r="51" spans="1:5" s="24" customFormat="1" ht="13.5" customHeight="1">
      <c r="A51" s="45" t="s">
        <v>56</v>
      </c>
      <c r="B51" s="57"/>
      <c r="C51" s="49"/>
      <c r="D51" s="60">
        <f t="shared" si="2"/>
        <v>0</v>
      </c>
      <c r="E51" s="51"/>
    </row>
    <row r="52" spans="1:5" s="24" customFormat="1" ht="13.5" customHeight="1">
      <c r="A52" s="45" t="s">
        <v>57</v>
      </c>
      <c r="B52" s="57"/>
      <c r="C52" s="49"/>
      <c r="D52" s="60">
        <f t="shared" si="2"/>
        <v>0</v>
      </c>
      <c r="E52" s="52"/>
    </row>
    <row r="53" spans="1:5" s="24" customFormat="1" ht="13.5" customHeight="1">
      <c r="A53" s="5" t="s">
        <v>58</v>
      </c>
      <c r="B53" s="70">
        <f>B8+B12+B21+B29+B48+B49</f>
        <v>255087000</v>
      </c>
      <c r="C53" s="70">
        <f>C8+C12+C21+C29+SUM(C48:C50)</f>
        <v>314373495</v>
      </c>
      <c r="D53" s="63">
        <f>SUM(D7:D52)</f>
        <v>65414531</v>
      </c>
      <c r="E53" s="77"/>
    </row>
    <row r="54" spans="1:5" s="24" customFormat="1" ht="13.5" customHeight="1">
      <c r="A54" s="6" t="s">
        <v>59</v>
      </c>
      <c r="B54" s="47">
        <v>2201499</v>
      </c>
      <c r="C54" s="47">
        <v>2201499</v>
      </c>
      <c r="D54" s="58">
        <f>B54-C54</f>
        <v>0</v>
      </c>
      <c r="E54" s="76"/>
    </row>
    <row r="55" spans="1:5" s="24" customFormat="1" ht="13.5" customHeight="1">
      <c r="A55" s="29" t="s">
        <v>60</v>
      </c>
      <c r="B55" s="69">
        <f>SUM(B53:B54)</f>
        <v>257288499</v>
      </c>
      <c r="C55" s="69">
        <f>SUM(C53:C54)</f>
        <v>316574994</v>
      </c>
      <c r="D55" s="62">
        <f>B55-C55</f>
        <v>-59286495</v>
      </c>
      <c r="E55" s="8"/>
    </row>
    <row r="56" spans="1:5" s="24" customFormat="1" ht="13.5" customHeight="1">
      <c r="A56" s="45" t="s">
        <v>61</v>
      </c>
      <c r="B56" s="73"/>
      <c r="C56" s="49"/>
      <c r="D56" s="60"/>
      <c r="E56" s="1"/>
    </row>
    <row r="57" spans="1:5" s="24" customFormat="1" ht="13.5" customHeight="1">
      <c r="A57" s="46" t="s">
        <v>62</v>
      </c>
      <c r="B57" s="53">
        <f>SUM(B58:B81)</f>
        <v>185373000</v>
      </c>
      <c r="C57" s="53">
        <f>SUM(C58:C81)</f>
        <v>253470672</v>
      </c>
      <c r="D57" s="61">
        <f aca="true" t="shared" si="3" ref="D57:D70">C57-B57</f>
        <v>68097672</v>
      </c>
      <c r="E57" s="1"/>
    </row>
    <row r="58" spans="1:5" s="24" customFormat="1" ht="13.5" customHeight="1">
      <c r="A58" s="45" t="s">
        <v>63</v>
      </c>
      <c r="B58" s="49">
        <v>18000000</v>
      </c>
      <c r="C58" s="49">
        <v>28500041</v>
      </c>
      <c r="D58" s="60">
        <f t="shared" si="3"/>
        <v>10500041</v>
      </c>
      <c r="E58" s="3"/>
    </row>
    <row r="59" spans="1:5" s="24" customFormat="1" ht="13.5" customHeight="1">
      <c r="A59" s="45" t="s">
        <v>64</v>
      </c>
      <c r="B59" s="49">
        <v>6000000</v>
      </c>
      <c r="C59" s="49">
        <v>4831080</v>
      </c>
      <c r="D59" s="60">
        <f t="shared" si="3"/>
        <v>-1168920</v>
      </c>
      <c r="E59" s="34"/>
    </row>
    <row r="60" spans="1:5" s="24" customFormat="1" ht="13.5" customHeight="1">
      <c r="A60" s="45" t="s">
        <v>65</v>
      </c>
      <c r="B60" s="49">
        <v>2700000</v>
      </c>
      <c r="C60" s="49">
        <v>1080025</v>
      </c>
      <c r="D60" s="60">
        <f t="shared" si="3"/>
        <v>-1619975</v>
      </c>
      <c r="E60" s="1"/>
    </row>
    <row r="61" spans="1:5" s="24" customFormat="1" ht="13.5" customHeight="1">
      <c r="A61" s="45" t="s">
        <v>66</v>
      </c>
      <c r="B61" s="49">
        <v>2000000</v>
      </c>
      <c r="C61" s="49">
        <v>10309622</v>
      </c>
      <c r="D61" s="60">
        <f t="shared" si="3"/>
        <v>8309622</v>
      </c>
      <c r="E61" s="1"/>
    </row>
    <row r="62" spans="1:5" s="24" customFormat="1" ht="13.5" customHeight="1">
      <c r="A62" s="45" t="s">
        <v>67</v>
      </c>
      <c r="B62" s="49"/>
      <c r="C62" s="49"/>
      <c r="D62" s="60">
        <f t="shared" si="3"/>
        <v>0</v>
      </c>
      <c r="E62" s="1"/>
    </row>
    <row r="63" spans="1:5" s="24" customFormat="1" ht="13.5" customHeight="1">
      <c r="A63" s="45" t="s">
        <v>68</v>
      </c>
      <c r="B63" s="49"/>
      <c r="C63" s="49">
        <v>1704000</v>
      </c>
      <c r="D63" s="60">
        <f t="shared" si="3"/>
        <v>1704000</v>
      </c>
      <c r="E63" s="1"/>
    </row>
    <row r="64" spans="1:5" s="24" customFormat="1" ht="13.5" customHeight="1">
      <c r="A64" s="45" t="s">
        <v>69</v>
      </c>
      <c r="B64" s="49">
        <v>2600000</v>
      </c>
      <c r="C64" s="49">
        <v>2330000</v>
      </c>
      <c r="D64" s="60">
        <f t="shared" si="3"/>
        <v>-270000</v>
      </c>
      <c r="E64" s="1"/>
    </row>
    <row r="65" spans="1:5" s="24" customFormat="1" ht="13.5" customHeight="1">
      <c r="A65" s="45" t="s">
        <v>70</v>
      </c>
      <c r="B65" s="49">
        <v>2000000</v>
      </c>
      <c r="C65" s="49">
        <v>2306103</v>
      </c>
      <c r="D65" s="60">
        <f t="shared" si="3"/>
        <v>306103</v>
      </c>
      <c r="E65" s="1"/>
    </row>
    <row r="66" spans="1:5" s="24" customFormat="1" ht="13.5" customHeight="1">
      <c r="A66" s="45" t="s">
        <v>71</v>
      </c>
      <c r="B66" s="49">
        <v>5000000</v>
      </c>
      <c r="C66" s="49">
        <v>5000000</v>
      </c>
      <c r="D66" s="60">
        <f t="shared" si="3"/>
        <v>0</v>
      </c>
      <c r="E66" s="1"/>
    </row>
    <row r="67" spans="1:5" s="24" customFormat="1" ht="13.5" customHeight="1">
      <c r="A67" s="45" t="s">
        <v>72</v>
      </c>
      <c r="B67" s="49">
        <v>2625000</v>
      </c>
      <c r="C67" s="49">
        <v>2625000</v>
      </c>
      <c r="D67" s="60">
        <f t="shared" si="3"/>
        <v>0</v>
      </c>
      <c r="E67" s="1"/>
    </row>
    <row r="68" spans="1:5" s="24" customFormat="1" ht="13.5" customHeight="1">
      <c r="A68" s="45" t="s">
        <v>73</v>
      </c>
      <c r="B68" s="49">
        <v>6500000</v>
      </c>
      <c r="C68" s="49">
        <v>4320290</v>
      </c>
      <c r="D68" s="60">
        <f t="shared" si="3"/>
        <v>-2179710</v>
      </c>
      <c r="E68" s="1"/>
    </row>
    <row r="69" spans="1:5" s="24" customFormat="1" ht="13.5" customHeight="1">
      <c r="A69" s="75" t="s">
        <v>74</v>
      </c>
      <c r="B69" s="49">
        <v>8000000</v>
      </c>
      <c r="C69" s="49">
        <v>8018651</v>
      </c>
      <c r="D69" s="60">
        <f t="shared" si="3"/>
        <v>18651</v>
      </c>
      <c r="E69" s="1"/>
    </row>
    <row r="70" spans="1:5" s="24" customFormat="1" ht="13.5" customHeight="1">
      <c r="A70" s="75" t="s">
        <v>75</v>
      </c>
      <c r="B70" s="49">
        <v>70000000</v>
      </c>
      <c r="C70" s="49">
        <v>79351286</v>
      </c>
      <c r="D70" s="60">
        <f t="shared" si="3"/>
        <v>9351286</v>
      </c>
      <c r="E70" s="1"/>
    </row>
    <row r="71" spans="1:5" s="24" customFormat="1" ht="13.5" customHeight="1">
      <c r="A71" s="75" t="s">
        <v>76</v>
      </c>
      <c r="B71" s="49"/>
      <c r="C71" s="49">
        <v>21728229</v>
      </c>
      <c r="D71" s="60"/>
      <c r="E71" s="1"/>
    </row>
    <row r="72" spans="1:5" s="24" customFormat="1" ht="13.5" customHeight="1">
      <c r="A72" s="75" t="s">
        <v>77</v>
      </c>
      <c r="B72" s="49">
        <v>16744000</v>
      </c>
      <c r="C72" s="49">
        <v>16722954</v>
      </c>
      <c r="D72" s="60">
        <f>C72-B72</f>
        <v>-21046</v>
      </c>
      <c r="E72" s="1"/>
    </row>
    <row r="73" spans="1:5" s="24" customFormat="1" ht="13.5" customHeight="1">
      <c r="A73" s="45" t="s">
        <v>78</v>
      </c>
      <c r="B73" s="49">
        <v>6650000</v>
      </c>
      <c r="C73" s="49"/>
      <c r="D73" s="60">
        <f>C73-B73</f>
        <v>-6650000</v>
      </c>
      <c r="E73" s="1"/>
    </row>
    <row r="74" spans="1:5" s="24" customFormat="1" ht="13.5" customHeight="1">
      <c r="A74" s="75" t="s">
        <v>79</v>
      </c>
      <c r="B74" s="49"/>
      <c r="C74" s="49">
        <v>14000000</v>
      </c>
      <c r="D74" s="60"/>
      <c r="E74" s="1"/>
    </row>
    <row r="75" spans="1:5" s="24" customFormat="1" ht="13.5" customHeight="1">
      <c r="A75" s="75" t="s">
        <v>80</v>
      </c>
      <c r="B75" s="49"/>
      <c r="C75" s="49">
        <v>7000000</v>
      </c>
      <c r="D75" s="60"/>
      <c r="E75" s="1"/>
    </row>
    <row r="76" spans="1:5" s="24" customFormat="1" ht="13.5" customHeight="1">
      <c r="A76" s="75" t="s">
        <v>81</v>
      </c>
      <c r="B76" s="49"/>
      <c r="C76" s="49">
        <v>1808000</v>
      </c>
      <c r="D76" s="60"/>
      <c r="E76" s="1"/>
    </row>
    <row r="77" spans="1:5" s="24" customFormat="1" ht="13.5" customHeight="1">
      <c r="A77" s="75" t="s">
        <v>82</v>
      </c>
      <c r="B77" s="49"/>
      <c r="C77" s="49">
        <v>750000</v>
      </c>
      <c r="D77" s="60"/>
      <c r="E77" s="1"/>
    </row>
    <row r="78" spans="1:5" s="24" customFormat="1" ht="13.5" customHeight="1">
      <c r="A78" s="75" t="s">
        <v>83</v>
      </c>
      <c r="B78" s="49"/>
      <c r="C78" s="49">
        <v>2857133</v>
      </c>
      <c r="D78" s="60"/>
      <c r="E78" s="1"/>
    </row>
    <row r="79" spans="1:5" s="24" customFormat="1" ht="13.5" customHeight="1">
      <c r="A79" s="45" t="s">
        <v>84</v>
      </c>
      <c r="B79" s="49">
        <v>27449000</v>
      </c>
      <c r="C79" s="49">
        <v>28404573</v>
      </c>
      <c r="D79" s="60">
        <f>C79-B79</f>
        <v>955573</v>
      </c>
      <c r="E79" s="1"/>
    </row>
    <row r="80" spans="1:5" s="24" customFormat="1" ht="13.5" customHeight="1">
      <c r="A80" s="45" t="s">
        <v>85</v>
      </c>
      <c r="B80" s="49">
        <v>4100000</v>
      </c>
      <c r="C80" s="49">
        <v>4171029</v>
      </c>
      <c r="D80" s="60">
        <f>C80-B80</f>
        <v>71029</v>
      </c>
      <c r="E80" s="1"/>
    </row>
    <row r="81" spans="1:5" s="24" customFormat="1" ht="13.5" customHeight="1">
      <c r="A81" s="45" t="s">
        <v>86</v>
      </c>
      <c r="B81" s="49">
        <v>5005000</v>
      </c>
      <c r="C81" s="49">
        <v>5652656</v>
      </c>
      <c r="D81" s="60">
        <f>C81-B81</f>
        <v>647656</v>
      </c>
      <c r="E81" s="1"/>
    </row>
    <row r="82" spans="1:5" s="24" customFormat="1" ht="13.5" customHeight="1">
      <c r="A82" s="46" t="s">
        <v>87</v>
      </c>
      <c r="B82" s="50">
        <f>SUM(B83:B112)</f>
        <v>61480000</v>
      </c>
      <c r="C82" s="50">
        <f>SUM(C83:C112)</f>
        <v>46597070</v>
      </c>
      <c r="D82" s="50">
        <f>SUM(D85:D114)</f>
        <v>-19860704</v>
      </c>
      <c r="E82" s="1" t="s">
        <v>88</v>
      </c>
    </row>
    <row r="83" spans="1:5" s="24" customFormat="1" ht="13.5" customHeight="1">
      <c r="A83" s="45" t="s">
        <v>89</v>
      </c>
      <c r="B83" s="49">
        <v>80000000</v>
      </c>
      <c r="C83" s="67">
        <v>84846571</v>
      </c>
      <c r="D83" s="57"/>
      <c r="E83" s="1" t="s">
        <v>90</v>
      </c>
    </row>
    <row r="84" spans="1:5" s="24" customFormat="1" ht="13.5" customHeight="1">
      <c r="A84" s="45" t="s">
        <v>91</v>
      </c>
      <c r="B84" s="49">
        <v>300000</v>
      </c>
      <c r="C84" s="68">
        <v>431203</v>
      </c>
      <c r="D84" s="60">
        <f aca="true" t="shared" si="4" ref="D84:D120">C84-B84</f>
        <v>131203</v>
      </c>
      <c r="E84" s="1"/>
    </row>
    <row r="85" spans="1:5" s="31" customFormat="1" ht="13.5" customHeight="1">
      <c r="A85" s="45" t="s">
        <v>92</v>
      </c>
      <c r="B85" s="49">
        <v>1500000</v>
      </c>
      <c r="C85" s="67">
        <v>1831047</v>
      </c>
      <c r="D85" s="60">
        <f t="shared" si="4"/>
        <v>331047</v>
      </c>
      <c r="E85" s="1"/>
    </row>
    <row r="86" spans="1:5" s="31" customFormat="1" ht="13.5" customHeight="1">
      <c r="A86" s="45" t="s">
        <v>93</v>
      </c>
      <c r="B86" s="49">
        <v>10000000</v>
      </c>
      <c r="C86" s="67">
        <v>13410681</v>
      </c>
      <c r="D86" s="60">
        <f t="shared" si="4"/>
        <v>3410681</v>
      </c>
      <c r="E86" s="1"/>
    </row>
    <row r="87" spans="1:5" s="31" customFormat="1" ht="13.5" customHeight="1">
      <c r="A87" s="45" t="s">
        <v>94</v>
      </c>
      <c r="B87" s="49">
        <v>6000000</v>
      </c>
      <c r="C87" s="67">
        <v>16175624</v>
      </c>
      <c r="D87" s="60">
        <f t="shared" si="4"/>
        <v>10175624</v>
      </c>
      <c r="E87" s="1"/>
    </row>
    <row r="88" spans="1:5" s="31" customFormat="1" ht="13.5" customHeight="1">
      <c r="A88" s="45" t="s">
        <v>95</v>
      </c>
      <c r="B88" s="49">
        <v>800000</v>
      </c>
      <c r="C88" s="67">
        <v>974166</v>
      </c>
      <c r="D88" s="60">
        <f t="shared" si="4"/>
        <v>174166</v>
      </c>
      <c r="E88" s="1"/>
    </row>
    <row r="89" spans="1:5" s="31" customFormat="1" ht="13.5" customHeight="1">
      <c r="A89" s="45" t="s">
        <v>96</v>
      </c>
      <c r="B89" s="49">
        <v>5000000</v>
      </c>
      <c r="C89" s="67">
        <v>5893828</v>
      </c>
      <c r="D89" s="60">
        <f t="shared" si="4"/>
        <v>893828</v>
      </c>
      <c r="E89" s="1"/>
    </row>
    <row r="90" spans="1:5" s="31" customFormat="1" ht="13.5" customHeight="1">
      <c r="A90" s="45" t="s">
        <v>97</v>
      </c>
      <c r="B90" s="49">
        <v>1000000</v>
      </c>
      <c r="C90" s="67">
        <v>802419</v>
      </c>
      <c r="D90" s="60">
        <f t="shared" si="4"/>
        <v>-197581</v>
      </c>
      <c r="E90" s="1" t="s">
        <v>98</v>
      </c>
    </row>
    <row r="91" spans="1:5" s="31" customFormat="1" ht="13.5" customHeight="1">
      <c r="A91" s="45" t="s">
        <v>99</v>
      </c>
      <c r="B91" s="49">
        <v>3000000</v>
      </c>
      <c r="C91" s="67">
        <v>4211711</v>
      </c>
      <c r="D91" s="60">
        <f t="shared" si="4"/>
        <v>1211711</v>
      </c>
      <c r="E91" s="1"/>
    </row>
    <row r="92" spans="1:5" s="31" customFormat="1" ht="13.5" customHeight="1">
      <c r="A92" s="45" t="s">
        <v>100</v>
      </c>
      <c r="B92" s="49">
        <v>10000000</v>
      </c>
      <c r="C92" s="67">
        <v>8876289</v>
      </c>
      <c r="D92" s="60">
        <f t="shared" si="4"/>
        <v>-1123711</v>
      </c>
      <c r="E92" s="1"/>
    </row>
    <row r="93" spans="1:5" s="31" customFormat="1" ht="13.5" customHeight="1">
      <c r="A93" s="45" t="s">
        <v>101</v>
      </c>
      <c r="B93" s="49">
        <v>0</v>
      </c>
      <c r="C93" s="67">
        <v>1743</v>
      </c>
      <c r="D93" s="60">
        <f t="shared" si="4"/>
        <v>1743</v>
      </c>
      <c r="E93" s="1"/>
    </row>
    <row r="94" spans="1:5" s="31" customFormat="1" ht="13.5" customHeight="1">
      <c r="A94" s="45" t="s">
        <v>102</v>
      </c>
      <c r="B94" s="49">
        <v>10000000</v>
      </c>
      <c r="C94" s="67">
        <v>10378360</v>
      </c>
      <c r="D94" s="60">
        <f t="shared" si="4"/>
        <v>378360</v>
      </c>
      <c r="E94" s="1" t="s">
        <v>103</v>
      </c>
    </row>
    <row r="95" spans="1:5" s="31" customFormat="1" ht="13.5" customHeight="1">
      <c r="A95" s="45" t="s">
        <v>104</v>
      </c>
      <c r="B95" s="49">
        <v>6000000</v>
      </c>
      <c r="C95" s="67">
        <v>5898931</v>
      </c>
      <c r="D95" s="60">
        <f t="shared" si="4"/>
        <v>-101069</v>
      </c>
      <c r="E95" s="1" t="s">
        <v>105</v>
      </c>
    </row>
    <row r="96" spans="1:5" s="31" customFormat="1" ht="13.5" customHeight="1">
      <c r="A96" s="45" t="s">
        <v>106</v>
      </c>
      <c r="B96" s="49">
        <v>1500000</v>
      </c>
      <c r="C96" s="67">
        <v>1883182</v>
      </c>
      <c r="D96" s="60">
        <f t="shared" si="4"/>
        <v>383182</v>
      </c>
      <c r="E96" s="1"/>
    </row>
    <row r="97" spans="1:5" s="31" customFormat="1" ht="13.5" customHeight="1">
      <c r="A97" s="45" t="s">
        <v>107</v>
      </c>
      <c r="B97" s="49">
        <v>5000000</v>
      </c>
      <c r="C97" s="67">
        <v>443963</v>
      </c>
      <c r="D97" s="60">
        <f t="shared" si="4"/>
        <v>-4556037</v>
      </c>
      <c r="E97" s="1"/>
    </row>
    <row r="98" spans="1:5" s="32" customFormat="1" ht="13.5" customHeight="1">
      <c r="A98" s="45" t="s">
        <v>108</v>
      </c>
      <c r="B98" s="49">
        <v>1500000</v>
      </c>
      <c r="C98" s="67">
        <v>3090306</v>
      </c>
      <c r="D98" s="60">
        <f t="shared" si="4"/>
        <v>1590306</v>
      </c>
      <c r="E98" s="1"/>
    </row>
    <row r="99" spans="1:5" s="31" customFormat="1" ht="13.5" customHeight="1">
      <c r="A99" s="45" t="s">
        <v>109</v>
      </c>
      <c r="B99" s="49">
        <v>7000000</v>
      </c>
      <c r="C99" s="67">
        <v>14203555</v>
      </c>
      <c r="D99" s="60">
        <f t="shared" si="4"/>
        <v>7203555</v>
      </c>
      <c r="E99" s="1"/>
    </row>
    <row r="100" spans="1:5" s="31" customFormat="1" ht="13.5" customHeight="1">
      <c r="A100" s="45" t="s">
        <v>110</v>
      </c>
      <c r="B100" s="49">
        <v>3500000</v>
      </c>
      <c r="C100" s="67">
        <v>4254816</v>
      </c>
      <c r="D100" s="60">
        <f t="shared" si="4"/>
        <v>754816</v>
      </c>
      <c r="E100" s="1"/>
    </row>
    <row r="101" spans="1:5" s="33" customFormat="1" ht="13.5" customHeight="1">
      <c r="A101" s="45" t="s">
        <v>111</v>
      </c>
      <c r="B101" s="49">
        <v>0</v>
      </c>
      <c r="C101" s="67">
        <v>0</v>
      </c>
      <c r="D101" s="60">
        <f t="shared" si="4"/>
        <v>0</v>
      </c>
      <c r="E101" s="1" t="s">
        <v>112</v>
      </c>
    </row>
    <row r="102" spans="1:5" s="31" customFormat="1" ht="13.5" customHeight="1">
      <c r="A102" s="45" t="s">
        <v>113</v>
      </c>
      <c r="B102" s="49">
        <v>200000</v>
      </c>
      <c r="C102" s="67">
        <v>52221</v>
      </c>
      <c r="D102" s="60">
        <f t="shared" si="4"/>
        <v>-147779</v>
      </c>
      <c r="E102" s="1"/>
    </row>
    <row r="103" spans="1:5" s="31" customFormat="1" ht="13.5" customHeight="1">
      <c r="A103" s="45" t="s">
        <v>114</v>
      </c>
      <c r="B103" s="49">
        <v>600000</v>
      </c>
      <c r="C103" s="67">
        <v>545742</v>
      </c>
      <c r="D103" s="60">
        <f t="shared" si="4"/>
        <v>-54258</v>
      </c>
      <c r="E103" s="1" t="s">
        <v>115</v>
      </c>
    </row>
    <row r="104" spans="1:5" s="31" customFormat="1" ht="13.5" customHeight="1">
      <c r="A104" s="45" t="s">
        <v>116</v>
      </c>
      <c r="B104" s="49">
        <v>10000000</v>
      </c>
      <c r="C104" s="67">
        <v>8136176</v>
      </c>
      <c r="D104" s="60">
        <f t="shared" si="4"/>
        <v>-1863824</v>
      </c>
      <c r="E104" s="1"/>
    </row>
    <row r="105" spans="1:5" s="31" customFormat="1" ht="13.5" customHeight="1">
      <c r="A105" s="45" t="s">
        <v>117</v>
      </c>
      <c r="B105" s="49">
        <v>1300000</v>
      </c>
      <c r="C105" s="67">
        <v>348704</v>
      </c>
      <c r="D105" s="60">
        <f t="shared" si="4"/>
        <v>-951296</v>
      </c>
      <c r="E105" s="1"/>
    </row>
    <row r="106" spans="1:5" s="32" customFormat="1" ht="13.5" customHeight="1">
      <c r="A106" s="45" t="s">
        <v>118</v>
      </c>
      <c r="B106" s="49">
        <v>2000000</v>
      </c>
      <c r="C106" s="67">
        <v>2185019</v>
      </c>
      <c r="D106" s="60">
        <f t="shared" si="4"/>
        <v>185019</v>
      </c>
      <c r="E106" s="1"/>
    </row>
    <row r="107" spans="1:5" s="32" customFormat="1" ht="13.5" customHeight="1">
      <c r="A107" s="45" t="s">
        <v>119</v>
      </c>
      <c r="B107" s="49">
        <v>300000</v>
      </c>
      <c r="C107" s="67">
        <v>11148</v>
      </c>
      <c r="D107" s="60">
        <f t="shared" si="4"/>
        <v>-288852</v>
      </c>
      <c r="E107" s="1"/>
    </row>
    <row r="108" spans="1:5" s="32" customFormat="1" ht="13.5" customHeight="1">
      <c r="A108" s="45" t="s">
        <v>120</v>
      </c>
      <c r="B108" s="49">
        <v>300000</v>
      </c>
      <c r="C108" s="67">
        <v>77112</v>
      </c>
      <c r="D108" s="60">
        <f t="shared" si="4"/>
        <v>-222888</v>
      </c>
      <c r="E108" s="1"/>
    </row>
    <row r="109" spans="1:5" s="32" customFormat="1" ht="13.5" customHeight="1">
      <c r="A109" s="45" t="s">
        <v>121</v>
      </c>
      <c r="B109" s="49">
        <v>6000000</v>
      </c>
      <c r="C109" s="67">
        <v>8392923</v>
      </c>
      <c r="D109" s="60">
        <f t="shared" si="4"/>
        <v>2392923</v>
      </c>
      <c r="E109" s="1" t="s">
        <v>122</v>
      </c>
    </row>
    <row r="110" spans="1:5" s="31" customFormat="1" ht="13.5" customHeight="1">
      <c r="A110" s="45" t="s">
        <v>123</v>
      </c>
      <c r="B110" s="49">
        <v>1300000</v>
      </c>
      <c r="C110" s="67">
        <v>1404076</v>
      </c>
      <c r="D110" s="60">
        <f t="shared" si="4"/>
        <v>104076</v>
      </c>
      <c r="E110" s="1" t="s">
        <v>124</v>
      </c>
    </row>
    <row r="111" spans="1:5" s="31" customFormat="1" ht="13.5" customHeight="1">
      <c r="A111" s="45" t="s">
        <v>125</v>
      </c>
      <c r="B111" s="49">
        <v>380000</v>
      </c>
      <c r="C111" s="67">
        <v>317191</v>
      </c>
      <c r="D111" s="60">
        <f t="shared" si="4"/>
        <v>-62809</v>
      </c>
      <c r="E111" s="1"/>
    </row>
    <row r="112" spans="1:5" s="31" customFormat="1" ht="13.5" customHeight="1">
      <c r="A112" s="2" t="s">
        <v>126</v>
      </c>
      <c r="B112" s="49">
        <v>-113000000</v>
      </c>
      <c r="C112" s="49">
        <v>-152481637</v>
      </c>
      <c r="D112" s="60">
        <f t="shared" si="4"/>
        <v>-39481637</v>
      </c>
      <c r="E112" s="1" t="s">
        <v>127</v>
      </c>
    </row>
    <row r="113" spans="1:5" s="31" customFormat="1" ht="13.5" customHeight="1">
      <c r="A113" s="45" t="s">
        <v>128</v>
      </c>
      <c r="B113" s="49">
        <v>0</v>
      </c>
      <c r="C113" s="67"/>
      <c r="D113" s="60">
        <f t="shared" si="4"/>
        <v>0</v>
      </c>
      <c r="E113" s="1"/>
    </row>
    <row r="114" spans="1:5" s="31" customFormat="1" ht="13.5" customHeight="1">
      <c r="A114" s="45" t="s">
        <v>129</v>
      </c>
      <c r="B114" s="49">
        <v>0</v>
      </c>
      <c r="C114" s="67"/>
      <c r="D114" s="60">
        <f t="shared" si="4"/>
        <v>0</v>
      </c>
      <c r="E114" s="1"/>
    </row>
    <row r="115" spans="1:5" s="24" customFormat="1" ht="13.5" customHeight="1">
      <c r="A115" s="45" t="s">
        <v>130</v>
      </c>
      <c r="B115" s="49">
        <v>3120000</v>
      </c>
      <c r="C115" s="67">
        <v>4080000</v>
      </c>
      <c r="D115" s="60">
        <f t="shared" si="4"/>
        <v>960000</v>
      </c>
      <c r="E115" s="1"/>
    </row>
    <row r="116" spans="1:5" s="24" customFormat="1" ht="13.5" customHeight="1">
      <c r="A116" s="45" t="s">
        <v>131</v>
      </c>
      <c r="B116" s="49">
        <v>3600000</v>
      </c>
      <c r="C116" s="67">
        <v>1767450</v>
      </c>
      <c r="D116" s="60">
        <f t="shared" si="4"/>
        <v>-1832550</v>
      </c>
      <c r="E116" s="1"/>
    </row>
    <row r="117" spans="1:5" s="24" customFormat="1" ht="13.5" customHeight="1">
      <c r="A117" s="54" t="s">
        <v>132</v>
      </c>
      <c r="B117" s="49">
        <v>3715499</v>
      </c>
      <c r="C117" s="67"/>
      <c r="D117" s="58">
        <f t="shared" si="4"/>
        <v>-3715499</v>
      </c>
      <c r="E117" s="55"/>
    </row>
    <row r="118" spans="1:5" s="24" customFormat="1" ht="13.5" customHeight="1">
      <c r="A118" s="5" t="s">
        <v>133</v>
      </c>
      <c r="B118" s="72">
        <f>SUM(B115:B117)+B82+B57</f>
        <v>257288499</v>
      </c>
      <c r="C118" s="66">
        <f>C57+C82+SUM(C115:C117)</f>
        <v>305915192</v>
      </c>
      <c r="D118" s="60">
        <f t="shared" si="4"/>
        <v>48626693</v>
      </c>
      <c r="E118" s="48"/>
    </row>
    <row r="119" spans="1:5" s="24" customFormat="1" ht="13.5" customHeight="1">
      <c r="A119" s="30" t="s">
        <v>134</v>
      </c>
      <c r="B119" s="71">
        <f>B53-B118</f>
        <v>-2201499</v>
      </c>
      <c r="C119" s="65">
        <f>C53-C118</f>
        <v>8458303</v>
      </c>
      <c r="D119" s="59">
        <f t="shared" si="4"/>
        <v>10659802</v>
      </c>
      <c r="E119" s="7"/>
    </row>
    <row r="120" spans="1:5" s="24" customFormat="1" ht="13.5" customHeight="1">
      <c r="A120" s="29" t="s">
        <v>135</v>
      </c>
      <c r="B120" s="69">
        <f>B55-B118</f>
        <v>0</v>
      </c>
      <c r="C120" s="65">
        <f>C53-C118</f>
        <v>8458303</v>
      </c>
      <c r="D120" s="62">
        <f t="shared" si="4"/>
        <v>8458303</v>
      </c>
      <c r="E120" s="8"/>
    </row>
    <row r="121" spans="2:5" s="24" customFormat="1" ht="12">
      <c r="B121" s="25"/>
      <c r="C121" s="26"/>
      <c r="D121" s="27"/>
      <c r="E121" s="28"/>
    </row>
    <row r="122" spans="2:5" s="24" customFormat="1" ht="12">
      <c r="B122" s="25"/>
      <c r="C122" s="26"/>
      <c r="D122" s="27"/>
      <c r="E122" s="28"/>
    </row>
    <row r="123" spans="2:5" s="24" customFormat="1" ht="12">
      <c r="B123" s="25"/>
      <c r="C123" s="26"/>
      <c r="D123" s="27"/>
      <c r="E123" s="28"/>
    </row>
    <row r="124" spans="2:5" s="24" customFormat="1" ht="12">
      <c r="B124" s="25"/>
      <c r="C124" s="26"/>
      <c r="D124" s="27"/>
      <c r="E124" s="28"/>
    </row>
    <row r="125" spans="2:5" s="24" customFormat="1" ht="12">
      <c r="B125" s="25"/>
      <c r="C125" s="26"/>
      <c r="D125" s="27"/>
      <c r="E125" s="28"/>
    </row>
    <row r="126" spans="2:5" s="24" customFormat="1" ht="12">
      <c r="B126" s="25"/>
      <c r="C126" s="26"/>
      <c r="D126" s="27"/>
      <c r="E126" s="28"/>
    </row>
    <row r="127" spans="2:5" s="24" customFormat="1" ht="12">
      <c r="B127" s="25"/>
      <c r="C127" s="26"/>
      <c r="D127" s="27"/>
      <c r="E127" s="28"/>
    </row>
    <row r="128" spans="2:5" s="24" customFormat="1" ht="12">
      <c r="B128" s="25"/>
      <c r="C128" s="26"/>
      <c r="D128" s="27"/>
      <c r="E128" s="28"/>
    </row>
    <row r="129" spans="2:5" s="24" customFormat="1" ht="12">
      <c r="B129" s="25"/>
      <c r="C129" s="26"/>
      <c r="D129" s="27"/>
      <c r="E129" s="28"/>
    </row>
    <row r="130" spans="2:5" s="24" customFormat="1" ht="12">
      <c r="B130" s="25"/>
      <c r="C130" s="26"/>
      <c r="D130" s="27"/>
      <c r="E130" s="28"/>
    </row>
    <row r="131" spans="2:5" s="24" customFormat="1" ht="12">
      <c r="B131" s="25"/>
      <c r="C131" s="26"/>
      <c r="D131" s="27"/>
      <c r="E131" s="28"/>
    </row>
    <row r="132" spans="2:5" s="24" customFormat="1" ht="12">
      <c r="B132" s="25"/>
      <c r="C132" s="26"/>
      <c r="D132" s="27"/>
      <c r="E132" s="28"/>
    </row>
    <row r="133" spans="2:5" s="24" customFormat="1" ht="12">
      <c r="B133" s="25"/>
      <c r="C133" s="26"/>
      <c r="D133" s="27"/>
      <c r="E133" s="28"/>
    </row>
    <row r="134" spans="2:5" s="24" customFormat="1" ht="12">
      <c r="B134" s="25"/>
      <c r="C134" s="26"/>
      <c r="D134" s="27"/>
      <c r="E134" s="28"/>
    </row>
    <row r="135" spans="2:5" s="24" customFormat="1" ht="12">
      <c r="B135" s="25"/>
      <c r="C135" s="26"/>
      <c r="D135" s="27"/>
      <c r="E135" s="28"/>
    </row>
    <row r="136" spans="2:5" s="24" customFormat="1" ht="12">
      <c r="B136" s="25"/>
      <c r="C136" s="26"/>
      <c r="D136" s="27"/>
      <c r="E136" s="28"/>
    </row>
    <row r="137" spans="2:5" s="24" customFormat="1" ht="12">
      <c r="B137" s="25"/>
      <c r="C137" s="26"/>
      <c r="D137" s="27"/>
      <c r="E137" s="28"/>
    </row>
    <row r="138" spans="2:5" s="24" customFormat="1" ht="12">
      <c r="B138" s="25"/>
      <c r="C138" s="26"/>
      <c r="D138" s="27"/>
      <c r="E138" s="28"/>
    </row>
    <row r="139" spans="2:5" s="19" customFormat="1" ht="14.25">
      <c r="B139" s="20"/>
      <c r="C139" s="21"/>
      <c r="D139" s="22"/>
      <c r="E139" s="23"/>
    </row>
    <row r="140" spans="2:5" s="19" customFormat="1" ht="14.25">
      <c r="B140" s="20"/>
      <c r="C140" s="21"/>
      <c r="D140" s="22"/>
      <c r="E140" s="23"/>
    </row>
    <row r="141" spans="2:5" s="19" customFormat="1" ht="14.25">
      <c r="B141" s="20"/>
      <c r="C141" s="21"/>
      <c r="D141" s="22"/>
      <c r="E141" s="23"/>
    </row>
    <row r="142" spans="2:5" s="19" customFormat="1" ht="14.25">
      <c r="B142" s="20"/>
      <c r="C142" s="21"/>
      <c r="D142" s="22"/>
      <c r="E142" s="23"/>
    </row>
    <row r="143" spans="2:5" s="19" customFormat="1" ht="14.25">
      <c r="B143" s="20"/>
      <c r="C143" s="21"/>
      <c r="D143" s="22"/>
      <c r="E143" s="23"/>
    </row>
    <row r="144" spans="2:5" s="19" customFormat="1" ht="14.25">
      <c r="B144" s="20"/>
      <c r="C144" s="21"/>
      <c r="D144" s="22"/>
      <c r="E144" s="23"/>
    </row>
    <row r="145" spans="2:5" s="19" customFormat="1" ht="14.25">
      <c r="B145" s="20"/>
      <c r="C145" s="21"/>
      <c r="D145" s="22"/>
      <c r="E145" s="23"/>
    </row>
    <row r="146" spans="2:5" s="19" customFormat="1" ht="14.25">
      <c r="B146" s="20"/>
      <c r="C146" s="21"/>
      <c r="D146" s="22"/>
      <c r="E146" s="23"/>
    </row>
    <row r="147" spans="2:5" s="19" customFormat="1" ht="14.25">
      <c r="B147" s="20"/>
      <c r="C147" s="21"/>
      <c r="D147" s="22"/>
      <c r="E147" s="23"/>
    </row>
    <row r="148" spans="2:5" s="19" customFormat="1" ht="14.25">
      <c r="B148" s="20"/>
      <c r="C148" s="21"/>
      <c r="D148" s="22"/>
      <c r="E148" s="23"/>
    </row>
    <row r="149" spans="2:5" s="19" customFormat="1" ht="14.25">
      <c r="B149" s="20"/>
      <c r="C149" s="21"/>
      <c r="D149" s="22"/>
      <c r="E149" s="23"/>
    </row>
    <row r="150" spans="2:5" s="19" customFormat="1" ht="14.25">
      <c r="B150" s="20"/>
      <c r="C150" s="21"/>
      <c r="D150" s="22"/>
      <c r="E150" s="23"/>
    </row>
    <row r="151" spans="2:5" s="19" customFormat="1" ht="14.25">
      <c r="B151" s="20"/>
      <c r="C151" s="21"/>
      <c r="D151" s="22"/>
      <c r="E151" s="23"/>
    </row>
    <row r="152" spans="2:5" s="19" customFormat="1" ht="14.25">
      <c r="B152" s="20"/>
      <c r="C152" s="21"/>
      <c r="D152" s="22"/>
      <c r="E152" s="23"/>
    </row>
    <row r="153" spans="2:5" s="19" customFormat="1" ht="14.25">
      <c r="B153" s="20"/>
      <c r="C153" s="21"/>
      <c r="D153" s="22"/>
      <c r="E153" s="23"/>
    </row>
    <row r="154" spans="2:5" s="19" customFormat="1" ht="14.25">
      <c r="B154" s="20"/>
      <c r="C154" s="21"/>
      <c r="D154" s="22"/>
      <c r="E154" s="23"/>
    </row>
    <row r="155" spans="2:5" s="19" customFormat="1" ht="14.25">
      <c r="B155" s="20"/>
      <c r="C155" s="21"/>
      <c r="D155" s="22"/>
      <c r="E155" s="23"/>
    </row>
    <row r="156" spans="2:5" s="19" customFormat="1" ht="14.25">
      <c r="B156" s="20"/>
      <c r="C156" s="21"/>
      <c r="D156" s="22"/>
      <c r="E156" s="23"/>
    </row>
    <row r="157" spans="2:5" s="19" customFormat="1" ht="14.25">
      <c r="B157" s="20"/>
      <c r="C157" s="21"/>
      <c r="D157" s="22"/>
      <c r="E157" s="23"/>
    </row>
    <row r="158" spans="2:5" s="19" customFormat="1" ht="14.25">
      <c r="B158" s="20"/>
      <c r="C158" s="21"/>
      <c r="D158" s="22"/>
      <c r="E158" s="23"/>
    </row>
    <row r="159" spans="2:5" s="19" customFormat="1" ht="14.25">
      <c r="B159" s="20"/>
      <c r="C159" s="21"/>
      <c r="D159" s="22"/>
      <c r="E159" s="23"/>
    </row>
    <row r="160" spans="2:5" s="19" customFormat="1" ht="14.25">
      <c r="B160" s="20"/>
      <c r="C160" s="21"/>
      <c r="D160" s="22"/>
      <c r="E160" s="23"/>
    </row>
    <row r="161" spans="2:5" s="19" customFormat="1" ht="14.25">
      <c r="B161" s="20"/>
      <c r="C161" s="21"/>
      <c r="D161" s="22"/>
      <c r="E161" s="23"/>
    </row>
    <row r="162" spans="2:5" s="19" customFormat="1" ht="14.25">
      <c r="B162" s="20"/>
      <c r="C162" s="21"/>
      <c r="D162" s="22"/>
      <c r="E162" s="23"/>
    </row>
    <row r="163" spans="2:5" s="19" customFormat="1" ht="14.25">
      <c r="B163" s="20"/>
      <c r="C163" s="21"/>
      <c r="D163" s="22"/>
      <c r="E163" s="23"/>
    </row>
    <row r="164" spans="2:5" s="19" customFormat="1" ht="14.25">
      <c r="B164" s="20"/>
      <c r="C164" s="21"/>
      <c r="D164" s="22"/>
      <c r="E164" s="23"/>
    </row>
    <row r="165" spans="2:5" s="19" customFormat="1" ht="14.25">
      <c r="B165" s="20"/>
      <c r="C165" s="21"/>
      <c r="D165" s="22"/>
      <c r="E165" s="23"/>
    </row>
    <row r="166" spans="2:5" s="19" customFormat="1" ht="14.25">
      <c r="B166" s="20"/>
      <c r="C166" s="21"/>
      <c r="D166" s="22"/>
      <c r="E166" s="23"/>
    </row>
    <row r="167" spans="2:5" s="19" customFormat="1" ht="14.25">
      <c r="B167" s="20"/>
      <c r="C167" s="21"/>
      <c r="D167" s="22"/>
      <c r="E167" s="23"/>
    </row>
    <row r="168" spans="2:5" s="19" customFormat="1" ht="14.25">
      <c r="B168" s="20"/>
      <c r="C168" s="21"/>
      <c r="D168" s="22"/>
      <c r="E168" s="23"/>
    </row>
    <row r="169" spans="2:5" s="19" customFormat="1" ht="14.25">
      <c r="B169" s="20"/>
      <c r="C169" s="21"/>
      <c r="D169" s="22"/>
      <c r="E169" s="23"/>
    </row>
    <row r="170" spans="2:5" s="19" customFormat="1" ht="14.25">
      <c r="B170" s="20"/>
      <c r="C170" s="21"/>
      <c r="D170" s="22"/>
      <c r="E170" s="23"/>
    </row>
    <row r="171" spans="2:5" s="19" customFormat="1" ht="14.25">
      <c r="B171" s="20"/>
      <c r="C171" s="21"/>
      <c r="D171" s="22"/>
      <c r="E171" s="23"/>
    </row>
    <row r="172" spans="2:5" s="19" customFormat="1" ht="14.25">
      <c r="B172" s="20"/>
      <c r="C172" s="21"/>
      <c r="D172" s="22"/>
      <c r="E172" s="23"/>
    </row>
    <row r="173" spans="2:5" s="19" customFormat="1" ht="14.25">
      <c r="B173" s="20"/>
      <c r="C173" s="21"/>
      <c r="D173" s="22"/>
      <c r="E173" s="23"/>
    </row>
    <row r="174" spans="2:5" s="19" customFormat="1" ht="14.25">
      <c r="B174" s="20"/>
      <c r="C174" s="21"/>
      <c r="D174" s="22"/>
      <c r="E174" s="23"/>
    </row>
    <row r="175" spans="2:5" s="19" customFormat="1" ht="14.25">
      <c r="B175" s="20"/>
      <c r="C175" s="21"/>
      <c r="D175" s="22"/>
      <c r="E175" s="23"/>
    </row>
    <row r="176" spans="2:5" s="19" customFormat="1" ht="14.25">
      <c r="B176" s="20"/>
      <c r="C176" s="21"/>
      <c r="D176" s="22"/>
      <c r="E176" s="23"/>
    </row>
    <row r="177" spans="2:5" s="19" customFormat="1" ht="14.25">
      <c r="B177" s="20"/>
      <c r="C177" s="21"/>
      <c r="D177" s="22"/>
      <c r="E177" s="23"/>
    </row>
    <row r="178" spans="2:5" s="19" customFormat="1" ht="14.25">
      <c r="B178" s="20"/>
      <c r="C178" s="21"/>
      <c r="D178" s="22"/>
      <c r="E178" s="23"/>
    </row>
    <row r="179" spans="2:5" s="19" customFormat="1" ht="14.25">
      <c r="B179" s="20"/>
      <c r="C179" s="21"/>
      <c r="D179" s="22"/>
      <c r="E179" s="23"/>
    </row>
    <row r="180" spans="2:5" s="19" customFormat="1" ht="14.25">
      <c r="B180" s="20"/>
      <c r="C180" s="21"/>
      <c r="D180" s="22"/>
      <c r="E180" s="23"/>
    </row>
    <row r="181" spans="2:5" s="19" customFormat="1" ht="14.25">
      <c r="B181" s="20"/>
      <c r="C181" s="21"/>
      <c r="D181" s="22"/>
      <c r="E181" s="23"/>
    </row>
    <row r="182" spans="2:5" s="19" customFormat="1" ht="14.25">
      <c r="B182" s="20"/>
      <c r="C182" s="21"/>
      <c r="D182" s="22"/>
      <c r="E182" s="23"/>
    </row>
    <row r="183" spans="2:5" s="14" customFormat="1" ht="14.25">
      <c r="B183" s="15"/>
      <c r="C183" s="16"/>
      <c r="D183" s="17"/>
      <c r="E183" s="18"/>
    </row>
    <row r="184" spans="2:5" s="14" customFormat="1" ht="14.25">
      <c r="B184" s="15"/>
      <c r="C184" s="16"/>
      <c r="D184" s="17"/>
      <c r="E184" s="18"/>
    </row>
    <row r="185" spans="2:5" s="14" customFormat="1" ht="14.25">
      <c r="B185" s="15"/>
      <c r="C185" s="16"/>
      <c r="D185" s="17"/>
      <c r="E185" s="18"/>
    </row>
    <row r="186" spans="2:5" s="14" customFormat="1" ht="14.25">
      <c r="B186" s="15"/>
      <c r="C186" s="16"/>
      <c r="D186" s="17"/>
      <c r="E186" s="18"/>
    </row>
    <row r="187" spans="2:5" s="14" customFormat="1" ht="14.25">
      <c r="B187" s="15"/>
      <c r="C187" s="16"/>
      <c r="D187" s="17"/>
      <c r="E187" s="18"/>
    </row>
    <row r="188" spans="2:5" s="14" customFormat="1" ht="14.25">
      <c r="B188" s="15"/>
      <c r="C188" s="16"/>
      <c r="D188" s="17"/>
      <c r="E188" s="18"/>
    </row>
    <row r="189" spans="2:5" s="14" customFormat="1" ht="14.25">
      <c r="B189" s="15"/>
      <c r="C189" s="16"/>
      <c r="D189" s="17"/>
      <c r="E189" s="18"/>
    </row>
    <row r="190" spans="2:5" s="14" customFormat="1" ht="14.25">
      <c r="B190" s="15"/>
      <c r="C190" s="16"/>
      <c r="D190" s="17"/>
      <c r="E190" s="18"/>
    </row>
    <row r="191" spans="2:5" s="14" customFormat="1" ht="14.25">
      <c r="B191" s="15"/>
      <c r="C191" s="16"/>
      <c r="D191" s="17"/>
      <c r="E191" s="18"/>
    </row>
    <row r="192" spans="2:5" s="14" customFormat="1" ht="14.25">
      <c r="B192" s="15"/>
      <c r="C192" s="16"/>
      <c r="D192" s="17"/>
      <c r="E192" s="18"/>
    </row>
    <row r="193" spans="2:5" s="14" customFormat="1" ht="14.25">
      <c r="B193" s="15"/>
      <c r="C193" s="16"/>
      <c r="D193" s="17"/>
      <c r="E193" s="18"/>
    </row>
    <row r="194" spans="2:5" s="14" customFormat="1" ht="14.25">
      <c r="B194" s="15"/>
      <c r="C194" s="16"/>
      <c r="D194" s="17"/>
      <c r="E194" s="18"/>
    </row>
    <row r="195" spans="2:5" s="14" customFormat="1" ht="14.25">
      <c r="B195" s="15"/>
      <c r="C195" s="16"/>
      <c r="D195" s="17"/>
      <c r="E195" s="18"/>
    </row>
  </sheetData>
  <mergeCells count="3">
    <mergeCell ref="A3:E3"/>
    <mergeCell ref="A4:E4"/>
    <mergeCell ref="A5:E5"/>
  </mergeCells>
  <printOptions horizontalCentered="1"/>
  <pageMargins left="0.5111111111111111" right="0.6673611111111111" top="0.5" bottom="0.4395833333333333" header="0.5111111111111111" footer="0.4722222222222222"/>
  <pageSetup horizontalDpi="300" verticalDpi="300" orientation="portrait" paperSize="9" scale="49" r:id="rId1"/>
  <colBreaks count="1" manualBreakCount="1">
    <brk id="5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workbookViewId="0" topLeftCell="A84">
      <selection activeCell="H87" sqref="H87"/>
    </sheetView>
  </sheetViews>
  <sheetFormatPr defaultColWidth="9.00390625" defaultRowHeight="13.5"/>
  <cols>
    <col min="1" max="1" width="2.875" style="0" customWidth="1"/>
    <col min="2" max="2" width="2.875" style="171" customWidth="1"/>
    <col min="3" max="3" width="4.75390625" style="171" customWidth="1"/>
    <col min="4" max="4" width="39.125" style="171" customWidth="1"/>
    <col min="5" max="5" width="24.50390625" style="171" customWidth="1"/>
    <col min="6" max="6" width="30.00390625" style="171" customWidth="1"/>
    <col min="7" max="7" width="15.375" style="171" customWidth="1"/>
    <col min="8" max="10" width="20.375" style="181" customWidth="1"/>
    <col min="11" max="11" width="1.37890625" style="149" customWidth="1"/>
    <col min="12" max="16384" width="9.00390625" style="149" bestFit="1" customWidth="1"/>
  </cols>
  <sheetData>
    <row r="1" spans="1:10" s="245" customFormat="1" ht="14.25">
      <c r="A1" s="247"/>
      <c r="B1" s="297" t="s">
        <v>136</v>
      </c>
      <c r="C1" s="298"/>
      <c r="D1" s="298"/>
      <c r="E1" s="298"/>
      <c r="F1" s="298"/>
      <c r="G1" s="298"/>
      <c r="H1" s="298"/>
      <c r="I1" s="298"/>
      <c r="J1" s="298"/>
    </row>
    <row r="2" spans="1:10" s="286" customFormat="1" ht="27" customHeight="1">
      <c r="A2" s="287"/>
      <c r="B2" s="299" t="s">
        <v>137</v>
      </c>
      <c r="C2" s="299"/>
      <c r="D2" s="299"/>
      <c r="E2" s="299"/>
      <c r="F2" s="299"/>
      <c r="G2" s="299"/>
      <c r="H2" s="299"/>
      <c r="I2" s="299"/>
      <c r="J2" s="299"/>
    </row>
    <row r="3" spans="1:10" s="286" customFormat="1" ht="27" customHeight="1">
      <c r="A3" s="287"/>
      <c r="B3" s="300" t="s">
        <v>138</v>
      </c>
      <c r="C3" s="300"/>
      <c r="D3" s="300"/>
      <c r="E3" s="300"/>
      <c r="F3" s="300"/>
      <c r="G3" s="300"/>
      <c r="H3" s="300"/>
      <c r="I3" s="300"/>
      <c r="J3" s="300"/>
    </row>
    <row r="4" spans="1:10" s="245" customFormat="1" ht="14.25">
      <c r="A4" s="247"/>
      <c r="B4" s="291"/>
      <c r="C4" s="291"/>
      <c r="D4" s="291"/>
      <c r="E4" s="291"/>
      <c r="F4" s="291"/>
      <c r="G4" s="291"/>
      <c r="H4" s="301" t="s">
        <v>139</v>
      </c>
      <c r="I4" s="301"/>
      <c r="J4" s="301"/>
    </row>
    <row r="5" spans="1:10" s="245" customFormat="1" ht="14.25">
      <c r="A5" s="247"/>
      <c r="B5" s="290"/>
      <c r="C5" s="290"/>
      <c r="D5" s="290"/>
      <c r="E5" s="290"/>
      <c r="F5" s="290"/>
      <c r="G5" s="290"/>
      <c r="H5" s="289"/>
      <c r="I5" s="289"/>
      <c r="J5" s="288" t="s">
        <v>140</v>
      </c>
    </row>
    <row r="6" spans="1:10" ht="28.5" customHeight="1">
      <c r="A6" s="171"/>
      <c r="B6" s="238" t="s">
        <v>141</v>
      </c>
      <c r="C6" s="237"/>
      <c r="D6" s="237"/>
      <c r="E6" s="237"/>
      <c r="F6" s="237"/>
      <c r="G6" s="236"/>
      <c r="H6" s="302" t="s">
        <v>142</v>
      </c>
      <c r="I6" s="303"/>
      <c r="J6" s="304"/>
    </row>
    <row r="7" spans="1:10" ht="28.5" customHeight="1">
      <c r="A7" s="171"/>
      <c r="B7" s="224" t="s">
        <v>143</v>
      </c>
      <c r="C7" s="305" t="s">
        <v>144</v>
      </c>
      <c r="D7" s="305"/>
      <c r="E7" s="223"/>
      <c r="F7" s="223"/>
      <c r="G7" s="222"/>
      <c r="H7" s="227"/>
      <c r="I7" s="225"/>
      <c r="J7" s="219"/>
    </row>
    <row r="8" spans="1:10" ht="28.5" customHeight="1">
      <c r="A8" s="171"/>
      <c r="B8" s="224"/>
      <c r="C8" s="223" t="s">
        <v>145</v>
      </c>
      <c r="D8" s="223" t="s">
        <v>146</v>
      </c>
      <c r="E8" s="223"/>
      <c r="F8" s="223"/>
      <c r="G8" s="222"/>
      <c r="H8" s="227"/>
      <c r="I8" s="225"/>
      <c r="J8" s="219"/>
    </row>
    <row r="9" spans="1:10" ht="28.5" customHeight="1">
      <c r="A9" s="171"/>
      <c r="B9" s="224"/>
      <c r="C9" s="223"/>
      <c r="D9" s="223" t="s">
        <v>147</v>
      </c>
      <c r="E9" s="223"/>
      <c r="F9" s="223"/>
      <c r="G9" s="222"/>
      <c r="H9" s="227">
        <v>144000</v>
      </c>
      <c r="I9" s="225"/>
      <c r="J9" s="219"/>
    </row>
    <row r="10" spans="1:10" ht="28.5" customHeight="1">
      <c r="A10" s="171"/>
      <c r="B10" s="224"/>
      <c r="C10" s="223"/>
      <c r="D10" s="223"/>
      <c r="E10" s="223"/>
      <c r="F10" s="223"/>
      <c r="G10" s="222"/>
      <c r="H10" s="221"/>
      <c r="I10" s="220">
        <f>H9</f>
        <v>144000</v>
      </c>
      <c r="J10" s="219"/>
    </row>
    <row r="11" spans="1:10" ht="28.5" customHeight="1">
      <c r="A11" s="171"/>
      <c r="B11" s="224"/>
      <c r="C11" s="223" t="s">
        <v>148</v>
      </c>
      <c r="D11" s="223" t="s">
        <v>149</v>
      </c>
      <c r="E11" s="223"/>
      <c r="F11" s="223"/>
      <c r="G11" s="222"/>
      <c r="H11" s="227"/>
      <c r="I11" s="225"/>
      <c r="J11" s="219"/>
    </row>
    <row r="12" spans="1:10" ht="28.5" customHeight="1">
      <c r="A12" s="171"/>
      <c r="B12" s="224"/>
      <c r="C12" s="223"/>
      <c r="D12" s="223" t="s">
        <v>150</v>
      </c>
      <c r="E12" s="223"/>
      <c r="F12" s="223"/>
      <c r="G12" s="222"/>
      <c r="H12" s="227">
        <v>525000</v>
      </c>
      <c r="I12" s="225"/>
      <c r="J12" s="219"/>
    </row>
    <row r="13" spans="1:10" ht="28.5" customHeight="1">
      <c r="A13" s="171"/>
      <c r="B13" s="224"/>
      <c r="C13" s="223"/>
      <c r="D13" s="223"/>
      <c r="E13" s="223"/>
      <c r="F13" s="223"/>
      <c r="G13" s="222"/>
      <c r="H13" s="221"/>
      <c r="I13" s="220">
        <f>H11+H12</f>
        <v>525000</v>
      </c>
      <c r="J13" s="219"/>
    </row>
    <row r="14" spans="1:10" ht="28.5" customHeight="1">
      <c r="A14" s="171"/>
      <c r="B14" s="224"/>
      <c r="C14" s="223" t="s">
        <v>151</v>
      </c>
      <c r="D14" s="223" t="s">
        <v>152</v>
      </c>
      <c r="E14" s="223"/>
      <c r="F14" s="223"/>
      <c r="G14" s="222"/>
      <c r="H14" s="227"/>
      <c r="I14" s="225"/>
      <c r="J14" s="219"/>
    </row>
    <row r="15" spans="1:10" ht="28.5" customHeight="1">
      <c r="A15" s="171"/>
      <c r="B15" s="224"/>
      <c r="C15" s="223"/>
      <c r="D15" s="223" t="s">
        <v>153</v>
      </c>
      <c r="E15" s="223"/>
      <c r="F15" s="223"/>
      <c r="G15" s="222"/>
      <c r="H15" s="225">
        <v>5000000</v>
      </c>
      <c r="I15" s="225"/>
      <c r="J15" s="219"/>
    </row>
    <row r="16" spans="1:10" ht="28.5" customHeight="1">
      <c r="A16" s="171"/>
      <c r="B16" s="224"/>
      <c r="C16" s="223"/>
      <c r="D16" s="306" t="s">
        <v>154</v>
      </c>
      <c r="E16" s="306"/>
      <c r="F16" s="306"/>
      <c r="G16" s="222"/>
      <c r="H16" s="225">
        <v>6830000</v>
      </c>
      <c r="I16" s="225"/>
      <c r="J16" s="219"/>
    </row>
    <row r="17" spans="1:10" ht="28.5" customHeight="1">
      <c r="A17" s="171"/>
      <c r="B17" s="224"/>
      <c r="C17" s="223"/>
      <c r="D17" s="306" t="s">
        <v>155</v>
      </c>
      <c r="E17" s="306"/>
      <c r="F17" s="306"/>
      <c r="G17" s="222"/>
      <c r="H17" s="225">
        <v>100000</v>
      </c>
      <c r="I17" s="225"/>
      <c r="J17" s="219"/>
    </row>
    <row r="18" spans="1:10" ht="28.5" customHeight="1">
      <c r="A18" s="171"/>
      <c r="B18" s="224"/>
      <c r="C18" s="223"/>
      <c r="D18" s="223"/>
      <c r="E18" s="223"/>
      <c r="F18" s="223"/>
      <c r="G18" s="222"/>
      <c r="H18" s="225"/>
      <c r="I18" s="225"/>
      <c r="J18" s="219"/>
    </row>
    <row r="19" spans="1:10" ht="28.5" customHeight="1">
      <c r="A19" s="171"/>
      <c r="B19" s="224"/>
      <c r="C19" s="223"/>
      <c r="D19" s="223"/>
      <c r="E19" s="223"/>
      <c r="F19" s="223"/>
      <c r="G19" s="222"/>
      <c r="H19" s="221"/>
      <c r="I19" s="220">
        <f>H15+H16+H17</f>
        <v>11930000</v>
      </c>
      <c r="J19" s="219"/>
    </row>
    <row r="20" spans="1:10" ht="28.5" customHeight="1">
      <c r="A20" s="171"/>
      <c r="B20" s="224"/>
      <c r="C20" s="223" t="s">
        <v>156</v>
      </c>
      <c r="D20" s="223" t="s">
        <v>157</v>
      </c>
      <c r="E20" s="223"/>
      <c r="F20" s="223"/>
      <c r="G20" s="222"/>
      <c r="H20" s="227"/>
      <c r="I20" s="225"/>
      <c r="J20" s="219"/>
    </row>
    <row r="21" spans="1:10" ht="28.5" customHeight="1">
      <c r="A21" s="171"/>
      <c r="B21" s="224"/>
      <c r="C21" s="223"/>
      <c r="D21" s="235" t="s">
        <v>42</v>
      </c>
      <c r="E21" s="223"/>
      <c r="F21" s="223"/>
      <c r="G21" s="222"/>
      <c r="H21" s="227">
        <v>64260000</v>
      </c>
      <c r="I21" s="225"/>
      <c r="J21" s="219"/>
    </row>
    <row r="22" spans="1:10" ht="28.5" customHeight="1">
      <c r="A22" s="171"/>
      <c r="B22" s="224"/>
      <c r="C22" s="223"/>
      <c r="D22" s="223" t="s">
        <v>33</v>
      </c>
      <c r="E22" s="223"/>
      <c r="F22" s="223"/>
      <c r="G22" s="222"/>
      <c r="H22" s="227">
        <v>2310000</v>
      </c>
      <c r="I22" s="225"/>
      <c r="J22" s="219"/>
    </row>
    <row r="23" spans="1:10" ht="28.5" customHeight="1">
      <c r="A23" s="171"/>
      <c r="B23" s="224"/>
      <c r="C23" s="223"/>
      <c r="D23" s="223" t="s">
        <v>44</v>
      </c>
      <c r="E23" s="223"/>
      <c r="F23" s="223"/>
      <c r="G23" s="222"/>
      <c r="H23" s="227">
        <v>4062639</v>
      </c>
      <c r="I23" s="225"/>
      <c r="J23" s="219"/>
    </row>
    <row r="24" spans="1:10" ht="28.5" customHeight="1">
      <c r="A24" s="171"/>
      <c r="B24" s="224"/>
      <c r="C24" s="223"/>
      <c r="D24" s="223" t="s">
        <v>158</v>
      </c>
      <c r="E24" s="223"/>
      <c r="F24" s="223"/>
      <c r="G24" s="222"/>
      <c r="H24" s="225">
        <v>495280</v>
      </c>
      <c r="I24" s="225"/>
      <c r="J24" s="219"/>
    </row>
    <row r="25" spans="1:10" ht="28.5" customHeight="1">
      <c r="A25" s="171"/>
      <c r="B25" s="224"/>
      <c r="C25" s="223"/>
      <c r="D25" s="223" t="s">
        <v>159</v>
      </c>
      <c r="E25" s="223"/>
      <c r="F25" s="223"/>
      <c r="G25" s="222"/>
      <c r="H25" s="225">
        <v>200000</v>
      </c>
      <c r="I25" s="225"/>
      <c r="J25" s="219"/>
    </row>
    <row r="26" spans="1:10" ht="28.5" customHeight="1">
      <c r="A26" s="171"/>
      <c r="B26" s="224"/>
      <c r="C26" s="223"/>
      <c r="D26" s="223" t="s">
        <v>160</v>
      </c>
      <c r="E26" s="223"/>
      <c r="F26" s="223"/>
      <c r="G26" s="222"/>
      <c r="H26" s="225">
        <v>3000000</v>
      </c>
      <c r="I26" s="225"/>
      <c r="J26" s="219"/>
    </row>
    <row r="27" spans="1:10" ht="28.5" customHeight="1">
      <c r="A27" s="171"/>
      <c r="B27" s="224"/>
      <c r="C27" s="223"/>
      <c r="D27" s="306" t="s">
        <v>161</v>
      </c>
      <c r="E27" s="306"/>
      <c r="F27" s="306"/>
      <c r="G27" s="222"/>
      <c r="H27" s="225">
        <v>2700000</v>
      </c>
      <c r="I27" s="225"/>
      <c r="J27" s="219"/>
    </row>
    <row r="28" spans="1:10" ht="28.5" customHeight="1">
      <c r="A28" s="171"/>
      <c r="B28" s="224"/>
      <c r="C28" s="223"/>
      <c r="D28" s="306" t="s">
        <v>162</v>
      </c>
      <c r="E28" s="306"/>
      <c r="F28" s="306"/>
      <c r="G28" s="222"/>
      <c r="H28" s="225">
        <v>1322000</v>
      </c>
      <c r="I28" s="225"/>
      <c r="J28" s="219"/>
    </row>
    <row r="29" spans="1:10" ht="28.5" customHeight="1">
      <c r="A29" s="171"/>
      <c r="B29" s="224"/>
      <c r="C29" s="223"/>
      <c r="D29" s="234" t="s">
        <v>163</v>
      </c>
      <c r="E29" s="233"/>
      <c r="F29" s="233"/>
      <c r="G29" s="222"/>
      <c r="H29" s="225">
        <v>217899</v>
      </c>
      <c r="I29" s="225"/>
      <c r="J29" s="219"/>
    </row>
    <row r="30" spans="1:10" ht="28.5" customHeight="1">
      <c r="A30" s="171"/>
      <c r="B30" s="224"/>
      <c r="C30" s="223"/>
      <c r="D30" s="233" t="s">
        <v>164</v>
      </c>
      <c r="E30" s="233"/>
      <c r="F30" s="233"/>
      <c r="G30" s="222"/>
      <c r="H30" s="225">
        <v>2625000</v>
      </c>
      <c r="I30" s="225"/>
      <c r="J30" s="219"/>
    </row>
    <row r="31" spans="1:10" ht="28.5" customHeight="1">
      <c r="A31" s="171"/>
      <c r="B31" s="224"/>
      <c r="C31" s="223"/>
      <c r="D31" s="306" t="s">
        <v>165</v>
      </c>
      <c r="E31" s="306"/>
      <c r="F31" s="306"/>
      <c r="G31" s="222"/>
      <c r="H31" s="225">
        <v>8000000</v>
      </c>
      <c r="I31" s="225"/>
      <c r="J31" s="219"/>
    </row>
    <row r="32" spans="1:10" ht="28.5" customHeight="1">
      <c r="A32" s="171"/>
      <c r="B32" s="224"/>
      <c r="C32" s="223"/>
      <c r="D32" s="223" t="s">
        <v>166</v>
      </c>
      <c r="E32" s="223"/>
      <c r="F32" s="223"/>
      <c r="G32" s="222"/>
      <c r="H32" s="225">
        <v>15000000</v>
      </c>
      <c r="I32" s="225"/>
      <c r="J32" s="219"/>
    </row>
    <row r="33" spans="1:10" ht="28.5" customHeight="1">
      <c r="A33" s="171"/>
      <c r="B33" s="224"/>
      <c r="C33" s="223"/>
      <c r="D33" s="223" t="s">
        <v>167</v>
      </c>
      <c r="E33" s="223"/>
      <c r="F33" s="223"/>
      <c r="G33" s="222"/>
      <c r="H33" s="225">
        <v>300000</v>
      </c>
      <c r="I33" s="225"/>
      <c r="J33" s="219"/>
    </row>
    <row r="34" spans="1:10" ht="28.5" customHeight="1">
      <c r="A34" s="171"/>
      <c r="B34" s="224"/>
      <c r="C34" s="223"/>
      <c r="D34" s="223" t="s">
        <v>168</v>
      </c>
      <c r="E34" s="223"/>
      <c r="F34" s="223"/>
      <c r="G34" s="222"/>
      <c r="H34" s="225">
        <v>3000000</v>
      </c>
      <c r="I34" s="225"/>
      <c r="J34" s="219"/>
    </row>
    <row r="35" spans="1:10" ht="28.5" customHeight="1">
      <c r="A35" s="171"/>
      <c r="B35" s="224"/>
      <c r="C35" s="223"/>
      <c r="D35" s="223" t="s">
        <v>34</v>
      </c>
      <c r="E35" s="223"/>
      <c r="F35" s="223"/>
      <c r="G35" s="222"/>
      <c r="H35" s="225">
        <v>3845421</v>
      </c>
      <c r="I35" s="225"/>
      <c r="J35" s="219"/>
    </row>
    <row r="36" spans="1:10" ht="28.5" customHeight="1">
      <c r="A36" s="171"/>
      <c r="B36" s="224"/>
      <c r="C36" s="223"/>
      <c r="D36" s="306" t="s">
        <v>169</v>
      </c>
      <c r="E36" s="306"/>
      <c r="F36" s="306"/>
      <c r="G36" s="222"/>
      <c r="H36" s="225">
        <v>10090000</v>
      </c>
      <c r="I36" s="225"/>
      <c r="J36" s="219"/>
    </row>
    <row r="37" spans="1:10" ht="28.5" customHeight="1">
      <c r="A37" s="171"/>
      <c r="B37" s="224"/>
      <c r="C37" s="223"/>
      <c r="D37" s="223" t="s">
        <v>170</v>
      </c>
      <c r="E37" s="223"/>
      <c r="F37" s="223"/>
      <c r="G37" s="222"/>
      <c r="H37" s="225">
        <v>1704000</v>
      </c>
      <c r="I37" s="225"/>
      <c r="J37" s="219"/>
    </row>
    <row r="38" spans="1:10" ht="28.5" customHeight="1">
      <c r="A38" s="171"/>
      <c r="B38" s="224"/>
      <c r="C38" s="223"/>
      <c r="D38" s="223" t="s">
        <v>171</v>
      </c>
      <c r="E38" s="223"/>
      <c r="F38" s="223"/>
      <c r="G38" s="222"/>
      <c r="H38" s="225">
        <v>1808000</v>
      </c>
      <c r="I38" s="225"/>
      <c r="J38" s="219"/>
    </row>
    <row r="39" spans="1:10" ht="28.5" customHeight="1">
      <c r="A39" s="171"/>
      <c r="B39" s="224"/>
      <c r="C39" s="223"/>
      <c r="D39" s="306" t="s">
        <v>172</v>
      </c>
      <c r="E39" s="306"/>
      <c r="F39" s="306"/>
      <c r="G39" s="222"/>
      <c r="H39" s="225">
        <v>700000</v>
      </c>
      <c r="I39" s="225"/>
      <c r="J39" s="219"/>
    </row>
    <row r="40" spans="1:10" ht="28.5" customHeight="1">
      <c r="A40" s="171"/>
      <c r="B40" s="224"/>
      <c r="C40" s="223"/>
      <c r="D40" s="223" t="s">
        <v>173</v>
      </c>
      <c r="E40" s="223"/>
      <c r="F40" s="223"/>
      <c r="G40" s="222"/>
      <c r="H40" s="225">
        <v>921092</v>
      </c>
      <c r="I40" s="225"/>
      <c r="J40" s="219"/>
    </row>
    <row r="41" spans="1:10" ht="28.5" customHeight="1">
      <c r="A41" s="171"/>
      <c r="B41" s="224"/>
      <c r="C41" s="223"/>
      <c r="D41" s="306" t="s">
        <v>174</v>
      </c>
      <c r="E41" s="306"/>
      <c r="F41" s="306"/>
      <c r="G41" s="222"/>
      <c r="H41" s="225">
        <v>2983000</v>
      </c>
      <c r="I41" s="225"/>
      <c r="J41" s="219"/>
    </row>
    <row r="42" spans="1:10" ht="28.5" customHeight="1">
      <c r="A42" s="171"/>
      <c r="B42" s="224"/>
      <c r="C42" s="223"/>
      <c r="D42" s="223"/>
      <c r="E42" s="223"/>
      <c r="F42" s="223"/>
      <c r="G42" s="222"/>
      <c r="H42" s="221"/>
      <c r="I42" s="220">
        <f>SUM(H21:H41)</f>
        <v>129544331</v>
      </c>
      <c r="J42" s="219"/>
    </row>
    <row r="43" spans="1:10" ht="28.5" customHeight="1">
      <c r="A43" s="171"/>
      <c r="B43" s="224"/>
      <c r="C43" s="223" t="s">
        <v>175</v>
      </c>
      <c r="D43" s="223" t="s">
        <v>176</v>
      </c>
      <c r="E43" s="223"/>
      <c r="F43" s="223"/>
      <c r="G43" s="222"/>
      <c r="H43" s="227"/>
      <c r="I43" s="225"/>
      <c r="J43" s="219"/>
    </row>
    <row r="44" spans="1:10" ht="28.5" customHeight="1">
      <c r="A44" s="171"/>
      <c r="B44" s="224"/>
      <c r="C44" s="223"/>
      <c r="D44" s="223" t="s">
        <v>177</v>
      </c>
      <c r="E44" s="223"/>
      <c r="F44" s="223"/>
      <c r="G44" s="222"/>
      <c r="H44" s="227">
        <v>60645872</v>
      </c>
      <c r="I44" s="225"/>
      <c r="J44" s="219"/>
    </row>
    <row r="45" spans="1:10" ht="28.5" customHeight="1">
      <c r="A45" s="171"/>
      <c r="B45" s="224"/>
      <c r="C45" s="223"/>
      <c r="D45" s="223" t="s">
        <v>178</v>
      </c>
      <c r="E45" s="223"/>
      <c r="F45" s="223"/>
      <c r="G45" s="222"/>
      <c r="H45" s="227">
        <v>882400</v>
      </c>
      <c r="I45" s="225"/>
      <c r="J45" s="219"/>
    </row>
    <row r="46" spans="1:10" ht="28.5" customHeight="1">
      <c r="A46" s="171"/>
      <c r="B46" s="224"/>
      <c r="C46" s="223"/>
      <c r="D46" s="232" t="s">
        <v>179</v>
      </c>
      <c r="E46" s="223"/>
      <c r="F46" s="223"/>
      <c r="G46" s="222"/>
      <c r="H46" s="227">
        <v>5223168</v>
      </c>
      <c r="I46" s="225"/>
      <c r="J46" s="219"/>
    </row>
    <row r="47" spans="1:10" ht="28.5" customHeight="1">
      <c r="A47" s="171"/>
      <c r="B47" s="224"/>
      <c r="C47" s="223"/>
      <c r="D47" s="228" t="s">
        <v>180</v>
      </c>
      <c r="E47" s="223"/>
      <c r="F47" s="223"/>
      <c r="G47" s="222"/>
      <c r="H47" s="227">
        <v>13530339</v>
      </c>
      <c r="I47" s="225"/>
      <c r="J47" s="219"/>
    </row>
    <row r="48" spans="1:10" ht="28.5" customHeight="1">
      <c r="A48" s="171"/>
      <c r="B48" s="224"/>
      <c r="C48" s="223"/>
      <c r="D48" s="228" t="s">
        <v>181</v>
      </c>
      <c r="E48" s="231"/>
      <c r="F48" s="231"/>
      <c r="G48" s="230"/>
      <c r="H48" s="229">
        <v>14593266</v>
      </c>
      <c r="I48" s="225"/>
      <c r="J48" s="219"/>
    </row>
    <row r="49" spans="1:10" ht="28.5" customHeight="1">
      <c r="A49" s="171"/>
      <c r="B49" s="224"/>
      <c r="C49" s="223"/>
      <c r="D49" s="228" t="s">
        <v>182</v>
      </c>
      <c r="E49" s="223"/>
      <c r="F49" s="223"/>
      <c r="G49" s="222"/>
      <c r="H49" s="227">
        <v>1500000</v>
      </c>
      <c r="I49" s="225"/>
      <c r="J49" s="219"/>
    </row>
    <row r="50" spans="1:10" ht="28.5" customHeight="1">
      <c r="A50" s="171"/>
      <c r="B50" s="224"/>
      <c r="C50" s="223"/>
      <c r="D50" s="228" t="s">
        <v>183</v>
      </c>
      <c r="E50" s="223"/>
      <c r="F50" s="223"/>
      <c r="G50" s="222"/>
      <c r="H50" s="227">
        <v>1396347</v>
      </c>
      <c r="I50" s="225"/>
      <c r="J50" s="219"/>
    </row>
    <row r="51" spans="1:10" ht="28.5" customHeight="1">
      <c r="A51" s="171"/>
      <c r="B51" s="224"/>
      <c r="C51" s="223"/>
      <c r="D51" s="228" t="s">
        <v>184</v>
      </c>
      <c r="E51" s="223"/>
      <c r="F51" s="223"/>
      <c r="G51" s="222"/>
      <c r="H51" s="227">
        <v>1833418</v>
      </c>
      <c r="I51" s="225"/>
      <c r="J51" s="219"/>
    </row>
    <row r="52" spans="1:10" ht="28.5" customHeight="1">
      <c r="A52" s="171"/>
      <c r="B52" s="224"/>
      <c r="C52" s="223"/>
      <c r="D52" s="223"/>
      <c r="E52" s="223"/>
      <c r="F52" s="223"/>
      <c r="G52" s="222"/>
      <c r="H52" s="221"/>
      <c r="I52" s="220">
        <f>SUM(H44:H51)</f>
        <v>99604810</v>
      </c>
      <c r="J52" s="219"/>
    </row>
    <row r="53" spans="1:10" ht="28.5" customHeight="1">
      <c r="A53" s="171"/>
      <c r="B53" s="224"/>
      <c r="C53" s="223" t="s">
        <v>185</v>
      </c>
      <c r="D53" s="223" t="s">
        <v>186</v>
      </c>
      <c r="E53" s="223"/>
      <c r="F53" s="223"/>
      <c r="G53" s="222"/>
      <c r="H53" s="227"/>
      <c r="I53" s="225"/>
      <c r="J53" s="219"/>
    </row>
    <row r="54" spans="1:10" ht="28.5" customHeight="1">
      <c r="A54" s="171"/>
      <c r="B54" s="224"/>
      <c r="C54" s="223"/>
      <c r="D54" s="223" t="s">
        <v>187</v>
      </c>
      <c r="E54" s="223"/>
      <c r="F54" s="223"/>
      <c r="G54" s="222"/>
      <c r="H54" s="227">
        <v>4352</v>
      </c>
      <c r="I54" s="225"/>
      <c r="J54" s="219"/>
    </row>
    <row r="55" spans="1:10" ht="28.5" customHeight="1">
      <c r="A55" s="171"/>
      <c r="B55" s="224"/>
      <c r="C55" s="223"/>
      <c r="D55" s="223" t="s">
        <v>188</v>
      </c>
      <c r="E55" s="223"/>
      <c r="F55" s="223"/>
      <c r="G55" s="222"/>
      <c r="H55" s="226">
        <v>16449584</v>
      </c>
      <c r="I55" s="225"/>
      <c r="J55" s="219"/>
    </row>
    <row r="56" spans="1:10" ht="28.5" customHeight="1">
      <c r="A56" s="171"/>
      <c r="B56" s="224"/>
      <c r="C56" s="223"/>
      <c r="D56" s="223"/>
      <c r="E56" s="223"/>
      <c r="F56" s="223"/>
      <c r="G56" s="222"/>
      <c r="H56" s="221"/>
      <c r="I56" s="220">
        <f>H54+H55</f>
        <v>16453936</v>
      </c>
      <c r="J56" s="219"/>
    </row>
    <row r="57" spans="1:10" ht="28.5" customHeight="1">
      <c r="A57" s="171"/>
      <c r="B57" s="244"/>
      <c r="C57" s="307" t="s">
        <v>189</v>
      </c>
      <c r="D57" s="307"/>
      <c r="E57" s="243"/>
      <c r="F57" s="243"/>
      <c r="G57" s="242"/>
      <c r="H57" s="241"/>
      <c r="I57" s="240"/>
      <c r="J57" s="239">
        <f>SUM(I8:I56)</f>
        <v>258202077</v>
      </c>
    </row>
    <row r="59" ht="43.5" customHeight="1"/>
    <row r="60" ht="13.5"/>
    <row r="61" ht="13.5"/>
    <row r="62" ht="13.5"/>
    <row r="64" spans="1:10" s="245" customFormat="1" ht="18" customHeight="1">
      <c r="A64" s="247"/>
      <c r="B64" s="285" t="s">
        <v>190</v>
      </c>
      <c r="C64" s="308" t="s">
        <v>191</v>
      </c>
      <c r="D64" s="309"/>
      <c r="E64" s="279"/>
      <c r="F64" s="279"/>
      <c r="G64" s="278"/>
      <c r="H64" s="277"/>
      <c r="I64" s="276"/>
      <c r="J64" s="284"/>
    </row>
    <row r="65" spans="1:10" s="245" customFormat="1" ht="16.5" customHeight="1">
      <c r="A65" s="247"/>
      <c r="B65" s="224"/>
      <c r="C65" s="274"/>
      <c r="D65" s="310" t="s">
        <v>192</v>
      </c>
      <c r="E65" s="310"/>
      <c r="F65" s="223" t="s">
        <v>193</v>
      </c>
      <c r="G65" s="222"/>
      <c r="H65" s="227"/>
      <c r="I65" s="225"/>
      <c r="J65" s="219"/>
    </row>
    <row r="66" spans="1:10" s="245" customFormat="1" ht="16.5" customHeight="1">
      <c r="A66" s="247"/>
      <c r="B66" s="224"/>
      <c r="C66" s="223"/>
      <c r="D66" s="274"/>
      <c r="E66" s="274"/>
      <c r="F66" s="223" t="s">
        <v>194</v>
      </c>
      <c r="G66" s="222"/>
      <c r="H66" s="227">
        <v>65436143</v>
      </c>
      <c r="I66" s="225"/>
      <c r="J66" s="219"/>
    </row>
    <row r="67" spans="1:10" s="245" customFormat="1" ht="16.5" customHeight="1">
      <c r="A67" s="247"/>
      <c r="B67" s="224"/>
      <c r="C67" s="223"/>
      <c r="D67" s="274"/>
      <c r="E67" s="274"/>
      <c r="F67" s="223" t="s">
        <v>195</v>
      </c>
      <c r="G67" s="222"/>
      <c r="H67" s="227">
        <v>8694325</v>
      </c>
      <c r="I67" s="225"/>
      <c r="J67" s="219"/>
    </row>
    <row r="68" spans="1:10" s="245" customFormat="1" ht="16.5" customHeight="1">
      <c r="A68" s="247"/>
      <c r="B68" s="224"/>
      <c r="C68" s="223"/>
      <c r="D68" s="274"/>
      <c r="E68" s="274"/>
      <c r="F68" s="223" t="s">
        <v>196</v>
      </c>
      <c r="G68" s="222"/>
      <c r="H68" s="225">
        <v>880470</v>
      </c>
      <c r="I68" s="225"/>
      <c r="J68" s="219"/>
    </row>
    <row r="69" spans="1:10" s="245" customFormat="1" ht="16.5" customHeight="1">
      <c r="A69" s="247"/>
      <c r="B69" s="224"/>
      <c r="C69" s="223"/>
      <c r="D69" s="274"/>
      <c r="E69" s="274"/>
      <c r="F69" s="223"/>
      <c r="G69" s="222"/>
      <c r="H69" s="221"/>
      <c r="I69" s="225"/>
      <c r="J69" s="219"/>
    </row>
    <row r="70" spans="1:10" s="245" customFormat="1" ht="16.5" customHeight="1">
      <c r="A70" s="247"/>
      <c r="B70" s="224"/>
      <c r="C70" s="223"/>
      <c r="D70" s="274"/>
      <c r="E70" s="274"/>
      <c r="F70" s="223" t="s">
        <v>197</v>
      </c>
      <c r="G70" s="222"/>
      <c r="H70" s="269">
        <f>SUM(H66:H69)</f>
        <v>75010938</v>
      </c>
      <c r="I70" s="225"/>
      <c r="J70" s="219"/>
    </row>
    <row r="71" spans="1:10" s="245" customFormat="1" ht="16.5" customHeight="1">
      <c r="A71" s="247"/>
      <c r="B71" s="224"/>
      <c r="C71" s="274"/>
      <c r="D71" s="310" t="s">
        <v>198</v>
      </c>
      <c r="E71" s="310"/>
      <c r="F71" s="223" t="s">
        <v>199</v>
      </c>
      <c r="G71" s="222"/>
      <c r="H71" s="227"/>
      <c r="I71" s="225"/>
      <c r="J71" s="219"/>
    </row>
    <row r="72" spans="1:10" s="245" customFormat="1" ht="16.5" customHeight="1">
      <c r="A72" s="247"/>
      <c r="B72" s="224"/>
      <c r="C72" s="274"/>
      <c r="D72" s="268"/>
      <c r="E72" s="268"/>
      <c r="F72" s="231" t="s">
        <v>200</v>
      </c>
      <c r="G72" s="222"/>
      <c r="H72" s="227">
        <v>26380784</v>
      </c>
      <c r="I72" s="225"/>
      <c r="J72" s="219"/>
    </row>
    <row r="73" spans="1:10" s="245" customFormat="1" ht="16.5" customHeight="1">
      <c r="A73" s="247"/>
      <c r="B73" s="224"/>
      <c r="C73" s="274"/>
      <c r="D73" s="268"/>
      <c r="E73" s="268"/>
      <c r="F73" s="231" t="s">
        <v>201</v>
      </c>
      <c r="G73" s="222"/>
      <c r="H73" s="227">
        <v>4580507</v>
      </c>
      <c r="I73" s="225"/>
      <c r="J73" s="219"/>
    </row>
    <row r="74" spans="1:10" s="245" customFormat="1" ht="16.5" customHeight="1">
      <c r="A74" s="247"/>
      <c r="B74" s="224"/>
      <c r="C74" s="274"/>
      <c r="D74" s="268"/>
      <c r="E74" s="268"/>
      <c r="F74" s="231" t="s">
        <v>202</v>
      </c>
      <c r="G74" s="222"/>
      <c r="H74" s="227">
        <v>13375785</v>
      </c>
      <c r="I74" s="225"/>
      <c r="J74" s="219"/>
    </row>
    <row r="75" spans="1:10" s="245" customFormat="1" ht="16.5" customHeight="1">
      <c r="A75" s="247"/>
      <c r="B75" s="224"/>
      <c r="C75" s="274"/>
      <c r="D75" s="268"/>
      <c r="E75" s="268"/>
      <c r="F75" s="231" t="s">
        <v>203</v>
      </c>
      <c r="G75" s="222"/>
      <c r="H75" s="227">
        <v>1649976</v>
      </c>
      <c r="I75" s="225"/>
      <c r="J75" s="219"/>
    </row>
    <row r="76" spans="1:10" s="245" customFormat="1" ht="16.5" customHeight="1">
      <c r="A76" s="247"/>
      <c r="B76" s="224"/>
      <c r="C76" s="274"/>
      <c r="D76" s="268"/>
      <c r="E76" s="268"/>
      <c r="F76" s="231" t="s">
        <v>204</v>
      </c>
      <c r="G76" s="222"/>
      <c r="H76" s="227">
        <v>9593000</v>
      </c>
      <c r="I76" s="225"/>
      <c r="J76" s="219"/>
    </row>
    <row r="77" spans="1:10" s="245" customFormat="1" ht="16.5" customHeight="1">
      <c r="A77" s="247"/>
      <c r="B77" s="224"/>
      <c r="C77" s="274"/>
      <c r="D77" s="268"/>
      <c r="E77" s="268"/>
      <c r="F77" s="231" t="s">
        <v>205</v>
      </c>
      <c r="G77" s="222"/>
      <c r="H77" s="227">
        <v>24889227</v>
      </c>
      <c r="I77" s="225"/>
      <c r="J77" s="219"/>
    </row>
    <row r="78" spans="1:10" s="245" customFormat="1" ht="16.5" customHeight="1">
      <c r="A78" s="247"/>
      <c r="B78" s="224"/>
      <c r="C78" s="223"/>
      <c r="D78" s="274"/>
      <c r="E78" s="223"/>
      <c r="F78" s="223" t="s">
        <v>206</v>
      </c>
      <c r="G78" s="222"/>
      <c r="H78" s="227">
        <v>13886248.8</v>
      </c>
      <c r="I78" s="225"/>
      <c r="J78" s="219"/>
    </row>
    <row r="79" spans="1:10" s="245" customFormat="1" ht="16.5" customHeight="1">
      <c r="A79" s="247"/>
      <c r="B79" s="224"/>
      <c r="C79" s="223"/>
      <c r="D79" s="274"/>
      <c r="E79" s="223"/>
      <c r="F79" s="231" t="s">
        <v>207</v>
      </c>
      <c r="G79" s="222"/>
      <c r="H79" s="227">
        <v>1146237.6</v>
      </c>
      <c r="I79" s="225"/>
      <c r="J79" s="219"/>
    </row>
    <row r="80" spans="1:10" s="245" customFormat="1" ht="16.5" customHeight="1">
      <c r="A80" s="247"/>
      <c r="B80" s="224"/>
      <c r="C80" s="223"/>
      <c r="D80" s="274"/>
      <c r="E80" s="223"/>
      <c r="F80" s="223" t="s">
        <v>208</v>
      </c>
      <c r="G80" s="222"/>
      <c r="H80" s="227">
        <v>7542376.800000001</v>
      </c>
      <c r="I80" s="225"/>
      <c r="J80" s="219"/>
    </row>
    <row r="81" spans="1:10" s="245" customFormat="1" ht="16.5" customHeight="1">
      <c r="A81" s="247"/>
      <c r="B81" s="224"/>
      <c r="C81" s="223"/>
      <c r="D81" s="274"/>
      <c r="E81" s="223"/>
      <c r="F81" s="223" t="s">
        <v>209</v>
      </c>
      <c r="G81" s="222"/>
      <c r="H81" s="227">
        <v>3127806.4</v>
      </c>
      <c r="I81" s="225"/>
      <c r="J81" s="219"/>
    </row>
    <row r="82" spans="1:10" s="245" customFormat="1" ht="16.5" customHeight="1">
      <c r="A82" s="247"/>
      <c r="B82" s="224"/>
      <c r="C82" s="223"/>
      <c r="D82" s="274"/>
      <c r="E82" s="223"/>
      <c r="F82" s="223" t="s">
        <v>210</v>
      </c>
      <c r="G82" s="222"/>
      <c r="H82" s="227">
        <v>374542.4</v>
      </c>
      <c r="I82" s="225"/>
      <c r="J82" s="219"/>
    </row>
    <row r="83" spans="1:10" s="245" customFormat="1" ht="16.5" customHeight="1">
      <c r="A83" s="247"/>
      <c r="B83" s="224"/>
      <c r="C83" s="223"/>
      <c r="D83" s="274"/>
      <c r="E83" s="223"/>
      <c r="F83" s="223" t="s">
        <v>211</v>
      </c>
      <c r="G83" s="222"/>
      <c r="H83" s="227">
        <v>1562437.6</v>
      </c>
      <c r="I83" s="225"/>
      <c r="J83" s="219"/>
    </row>
    <row r="84" spans="1:10" s="245" customFormat="1" ht="16.5" customHeight="1">
      <c r="A84" s="247"/>
      <c r="B84" s="224"/>
      <c r="C84" s="223"/>
      <c r="D84" s="274"/>
      <c r="E84" s="223"/>
      <c r="F84" s="223" t="s">
        <v>212</v>
      </c>
      <c r="G84" s="222"/>
      <c r="H84" s="227">
        <v>6671437.600000001</v>
      </c>
      <c r="I84" s="225"/>
      <c r="J84" s="219"/>
    </row>
    <row r="85" spans="1:10" s="245" customFormat="1" ht="16.5" customHeight="1">
      <c r="A85" s="247"/>
      <c r="B85" s="224"/>
      <c r="C85" s="223"/>
      <c r="D85" s="274"/>
      <c r="E85" s="223"/>
      <c r="F85" s="223" t="s">
        <v>213</v>
      </c>
      <c r="G85" s="222"/>
      <c r="H85" s="227">
        <v>68308.8</v>
      </c>
      <c r="I85" s="225"/>
      <c r="J85" s="219"/>
    </row>
    <row r="86" spans="1:10" s="245" customFormat="1" ht="16.5" customHeight="1">
      <c r="A86" s="247"/>
      <c r="B86" s="224"/>
      <c r="C86" s="223"/>
      <c r="D86" s="274"/>
      <c r="E86" s="223"/>
      <c r="F86" s="223" t="s">
        <v>214</v>
      </c>
      <c r="G86" s="222"/>
      <c r="H86" s="227">
        <v>284216</v>
      </c>
      <c r="I86" s="225"/>
      <c r="J86" s="219"/>
    </row>
    <row r="87" spans="1:10" s="245" customFormat="1" ht="16.5" customHeight="1">
      <c r="A87" s="247"/>
      <c r="B87" s="224"/>
      <c r="C87" s="223"/>
      <c r="D87" s="274"/>
      <c r="E87" s="223"/>
      <c r="F87" s="223" t="s">
        <v>215</v>
      </c>
      <c r="G87" s="222"/>
      <c r="H87" s="227">
        <v>5606624</v>
      </c>
      <c r="I87" s="225"/>
      <c r="J87" s="219"/>
    </row>
    <row r="88" spans="1:10" s="245" customFormat="1" ht="16.5" customHeight="1">
      <c r="A88" s="247"/>
      <c r="B88" s="224"/>
      <c r="C88" s="223"/>
      <c r="D88" s="274"/>
      <c r="E88" s="223"/>
      <c r="F88" s="223" t="s">
        <v>216</v>
      </c>
      <c r="G88" s="222"/>
      <c r="H88" s="227">
        <v>4542173.6</v>
      </c>
      <c r="I88" s="225"/>
      <c r="J88" s="219"/>
    </row>
    <row r="89" spans="1:10" s="245" customFormat="1" ht="16.5" customHeight="1">
      <c r="A89" s="247"/>
      <c r="B89" s="224"/>
      <c r="C89" s="223"/>
      <c r="D89" s="274"/>
      <c r="E89" s="223"/>
      <c r="F89" s="223" t="s">
        <v>217</v>
      </c>
      <c r="G89" s="222"/>
      <c r="H89" s="227">
        <v>35256</v>
      </c>
      <c r="I89" s="225"/>
      <c r="J89" s="219"/>
    </row>
    <row r="90" spans="1:10" s="245" customFormat="1" ht="16.5" customHeight="1">
      <c r="A90" s="247"/>
      <c r="B90" s="224"/>
      <c r="C90" s="223"/>
      <c r="D90" s="274"/>
      <c r="E90" s="223"/>
      <c r="F90" s="223" t="s">
        <v>218</v>
      </c>
      <c r="G90" s="222"/>
      <c r="H90" s="227">
        <v>453241.6</v>
      </c>
      <c r="I90" s="225"/>
      <c r="J90" s="219"/>
    </row>
    <row r="91" spans="1:10" s="245" customFormat="1" ht="16.5" customHeight="1">
      <c r="A91" s="247"/>
      <c r="B91" s="224"/>
      <c r="C91" s="223"/>
      <c r="D91" s="274"/>
      <c r="E91" s="223"/>
      <c r="F91" s="223" t="s">
        <v>219</v>
      </c>
      <c r="G91" s="222"/>
      <c r="H91" s="227">
        <v>2436300</v>
      </c>
      <c r="I91" s="225"/>
      <c r="J91" s="219"/>
    </row>
    <row r="92" spans="1:10" s="245" customFormat="1" ht="16.5" customHeight="1">
      <c r="A92" s="247"/>
      <c r="B92" s="224"/>
      <c r="C92" s="223"/>
      <c r="D92" s="274"/>
      <c r="E92" s="223"/>
      <c r="F92" s="223" t="s">
        <v>220</v>
      </c>
      <c r="G92" s="222"/>
      <c r="H92" s="227">
        <v>1475245.6</v>
      </c>
      <c r="I92" s="225"/>
      <c r="J92" s="219"/>
    </row>
    <row r="93" spans="1:10" s="245" customFormat="1" ht="16.5" customHeight="1">
      <c r="A93" s="247"/>
      <c r="B93" s="224"/>
      <c r="C93" s="223"/>
      <c r="D93" s="274"/>
      <c r="E93" s="223"/>
      <c r="F93" s="223" t="s">
        <v>221</v>
      </c>
      <c r="G93" s="222"/>
      <c r="H93" s="227">
        <v>344820.8</v>
      </c>
      <c r="I93" s="225"/>
      <c r="J93" s="219"/>
    </row>
    <row r="94" spans="1:10" s="245" customFormat="1" ht="16.5" customHeight="1">
      <c r="A94" s="247"/>
      <c r="B94" s="224"/>
      <c r="C94" s="223"/>
      <c r="D94" s="274"/>
      <c r="E94" s="223"/>
      <c r="F94" s="223" t="s">
        <v>222</v>
      </c>
      <c r="G94" s="222"/>
      <c r="H94" s="227">
        <v>245724</v>
      </c>
      <c r="I94" s="225"/>
      <c r="J94" s="219"/>
    </row>
    <row r="95" spans="1:10" s="245" customFormat="1" ht="16.5" customHeight="1">
      <c r="A95" s="247"/>
      <c r="B95" s="224"/>
      <c r="C95" s="223"/>
      <c r="D95" s="274"/>
      <c r="E95" s="223"/>
      <c r="F95" s="223" t="s">
        <v>223</v>
      </c>
      <c r="G95" s="222"/>
      <c r="H95" s="227">
        <v>2396639.2</v>
      </c>
      <c r="I95" s="225"/>
      <c r="J95" s="219"/>
    </row>
    <row r="96" spans="1:10" s="245" customFormat="1" ht="16.5" customHeight="1">
      <c r="A96" s="247"/>
      <c r="B96" s="224"/>
      <c r="C96" s="223"/>
      <c r="D96" s="274"/>
      <c r="E96" s="223"/>
      <c r="F96" s="223" t="s">
        <v>224</v>
      </c>
      <c r="G96" s="222"/>
      <c r="H96" s="227">
        <v>969091.2</v>
      </c>
      <c r="I96" s="225"/>
      <c r="J96" s="219"/>
    </row>
    <row r="97" spans="1:10" s="245" customFormat="1" ht="16.5" customHeight="1">
      <c r="A97" s="247"/>
      <c r="B97" s="224"/>
      <c r="C97" s="223"/>
      <c r="D97" s="274"/>
      <c r="E97" s="223"/>
      <c r="F97" s="223" t="s">
        <v>225</v>
      </c>
      <c r="G97" s="222"/>
      <c r="H97" s="227">
        <v>7527084.800000001</v>
      </c>
      <c r="I97" s="225"/>
      <c r="J97" s="219"/>
    </row>
    <row r="98" spans="1:10" s="245" customFormat="1" ht="16.5" customHeight="1">
      <c r="A98" s="247"/>
      <c r="B98" s="224"/>
      <c r="C98" s="223"/>
      <c r="D98" s="274"/>
      <c r="E98" s="223"/>
      <c r="F98" s="223" t="s">
        <v>226</v>
      </c>
      <c r="G98" s="222"/>
      <c r="H98" s="227">
        <v>4280152.8</v>
      </c>
      <c r="I98" s="225"/>
      <c r="J98" s="219"/>
    </row>
    <row r="99" spans="1:10" s="245" customFormat="1" ht="16.5" customHeight="1">
      <c r="A99" s="247"/>
      <c r="B99" s="224"/>
      <c r="C99" s="223"/>
      <c r="D99" s="274"/>
      <c r="E99" s="223"/>
      <c r="F99" s="223" t="s">
        <v>227</v>
      </c>
      <c r="G99" s="223"/>
      <c r="H99" s="260">
        <v>8412370.4</v>
      </c>
      <c r="I99" s="226"/>
      <c r="J99" s="219"/>
    </row>
    <row r="100" spans="1:10" s="245" customFormat="1" ht="16.5" customHeight="1">
      <c r="A100" s="247"/>
      <c r="B100" s="224"/>
      <c r="C100" s="223"/>
      <c r="D100" s="274"/>
      <c r="E100" s="223"/>
      <c r="F100" s="223" t="s">
        <v>228</v>
      </c>
      <c r="G100" s="223"/>
      <c r="H100" s="260">
        <v>240464</v>
      </c>
      <c r="I100" s="226"/>
      <c r="J100" s="219"/>
    </row>
    <row r="101" spans="1:10" s="245" customFormat="1" ht="16.5" customHeight="1">
      <c r="A101" s="247"/>
      <c r="B101" s="224"/>
      <c r="C101" s="223"/>
      <c r="D101" s="274"/>
      <c r="E101" s="223"/>
      <c r="F101" s="223" t="s">
        <v>229</v>
      </c>
      <c r="G101" s="223"/>
      <c r="H101" s="260">
        <v>202916</v>
      </c>
      <c r="I101" s="226"/>
      <c r="J101" s="219"/>
    </row>
    <row r="102" spans="1:10" s="245" customFormat="1" ht="16.5" customHeight="1">
      <c r="A102" s="247"/>
      <c r="B102" s="224"/>
      <c r="C102" s="223"/>
      <c r="D102" s="274"/>
      <c r="E102" s="223"/>
      <c r="F102" s="223" t="s">
        <v>230</v>
      </c>
      <c r="G102" s="223"/>
      <c r="H102" s="260">
        <v>249539.2</v>
      </c>
      <c r="I102" s="226"/>
      <c r="J102" s="219"/>
    </row>
    <row r="103" spans="1:10" s="245" customFormat="1" ht="16.5" customHeight="1">
      <c r="A103" s="247"/>
      <c r="B103" s="224"/>
      <c r="C103" s="223"/>
      <c r="D103" s="274"/>
      <c r="E103" s="223"/>
      <c r="F103" s="223" t="s">
        <v>231</v>
      </c>
      <c r="G103" s="223"/>
      <c r="H103" s="260">
        <v>116000</v>
      </c>
      <c r="I103" s="226"/>
      <c r="J103" s="219"/>
    </row>
    <row r="104" spans="1:10" s="245" customFormat="1" ht="16.5" customHeight="1">
      <c r="A104" s="247"/>
      <c r="B104" s="224"/>
      <c r="C104" s="223"/>
      <c r="D104" s="274"/>
      <c r="E104" s="223"/>
      <c r="F104" s="223" t="s">
        <v>232</v>
      </c>
      <c r="G104" s="222"/>
      <c r="H104" s="221">
        <v>3673364</v>
      </c>
      <c r="I104" s="225"/>
      <c r="J104" s="219"/>
    </row>
    <row r="105" spans="1:10" s="245" customFormat="1" ht="16.5" customHeight="1">
      <c r="A105" s="247"/>
      <c r="B105" s="224"/>
      <c r="C105" s="223"/>
      <c r="D105" s="274"/>
      <c r="E105" s="223"/>
      <c r="F105" s="223" t="s">
        <v>233</v>
      </c>
      <c r="G105" s="222"/>
      <c r="H105" s="269">
        <f>SUM(H72:H104)</f>
        <v>158339898.2</v>
      </c>
      <c r="I105" s="225"/>
      <c r="J105" s="219"/>
    </row>
    <row r="106" spans="1:10" s="245" customFormat="1" ht="16.5" customHeight="1">
      <c r="A106" s="247"/>
      <c r="B106" s="244"/>
      <c r="C106" s="243"/>
      <c r="D106" s="283" t="s">
        <v>234</v>
      </c>
      <c r="E106" s="243"/>
      <c r="F106" s="243"/>
      <c r="G106" s="242"/>
      <c r="H106" s="241"/>
      <c r="I106" s="282">
        <f>H70+H105</f>
        <v>233350836.2</v>
      </c>
      <c r="J106" s="281"/>
    </row>
    <row r="107" spans="1:10" s="245" customFormat="1" ht="16.5" customHeight="1">
      <c r="A107" s="247"/>
      <c r="B107" s="280"/>
      <c r="C107" s="279" t="s">
        <v>148</v>
      </c>
      <c r="D107" s="279" t="s">
        <v>235</v>
      </c>
      <c r="E107" s="279"/>
      <c r="F107" s="279"/>
      <c r="G107" s="278"/>
      <c r="H107" s="277"/>
      <c r="I107" s="276"/>
      <c r="J107" s="275"/>
    </row>
    <row r="108" spans="1:10" s="245" customFormat="1" ht="16.5" customHeight="1">
      <c r="A108" s="247"/>
      <c r="B108" s="224"/>
      <c r="C108" s="223"/>
      <c r="D108" s="310" t="s">
        <v>192</v>
      </c>
      <c r="E108" s="310"/>
      <c r="F108" s="223" t="s">
        <v>193</v>
      </c>
      <c r="G108" s="222"/>
      <c r="H108" s="227"/>
      <c r="I108" s="225"/>
      <c r="J108" s="219"/>
    </row>
    <row r="109" spans="1:10" s="245" customFormat="1" ht="16.5" customHeight="1">
      <c r="A109" s="247"/>
      <c r="B109" s="224"/>
      <c r="C109" s="223"/>
      <c r="D109" s="274"/>
      <c r="E109" s="223"/>
      <c r="F109" s="223" t="s">
        <v>194</v>
      </c>
      <c r="G109" s="222"/>
      <c r="H109" s="227">
        <v>5593995</v>
      </c>
      <c r="I109" s="225"/>
      <c r="J109" s="219"/>
    </row>
    <row r="110" spans="1:10" s="245" customFormat="1" ht="16.5" customHeight="1">
      <c r="A110" s="247"/>
      <c r="B110" s="224"/>
      <c r="C110" s="223"/>
      <c r="D110" s="274"/>
      <c r="E110" s="223"/>
      <c r="F110" s="223" t="s">
        <v>195</v>
      </c>
      <c r="G110" s="222"/>
      <c r="H110" s="227">
        <v>780188</v>
      </c>
      <c r="I110" s="225"/>
      <c r="J110" s="219"/>
    </row>
    <row r="111" spans="1:10" s="245" customFormat="1" ht="16.5" customHeight="1">
      <c r="A111" s="247"/>
      <c r="B111" s="224"/>
      <c r="C111" s="223"/>
      <c r="D111" s="274"/>
      <c r="E111" s="223"/>
      <c r="F111" s="223" t="s">
        <v>196</v>
      </c>
      <c r="G111" s="222"/>
      <c r="H111" s="225">
        <v>220117</v>
      </c>
      <c r="I111" s="225"/>
      <c r="J111" s="219"/>
    </row>
    <row r="112" spans="1:10" s="245" customFormat="1" ht="16.5" customHeight="1">
      <c r="A112" s="247"/>
      <c r="B112" s="224"/>
      <c r="C112" s="223"/>
      <c r="D112" s="274"/>
      <c r="E112" s="223"/>
      <c r="F112" s="223"/>
      <c r="G112" s="222"/>
      <c r="H112" s="221"/>
      <c r="I112" s="225"/>
      <c r="J112" s="219"/>
    </row>
    <row r="113" spans="1:10" s="245" customFormat="1" ht="16.5" customHeight="1">
      <c r="A113" s="247"/>
      <c r="B113" s="224"/>
      <c r="C113" s="223"/>
      <c r="D113" s="274"/>
      <c r="E113" s="223"/>
      <c r="F113" s="223" t="s">
        <v>197</v>
      </c>
      <c r="G113" s="222"/>
      <c r="H113" s="269">
        <f>SUM(H109:H112)</f>
        <v>6594300</v>
      </c>
      <c r="I113" s="225"/>
      <c r="J113" s="219"/>
    </row>
    <row r="114" spans="1:10" s="245" customFormat="1" ht="16.5" customHeight="1">
      <c r="A114" s="247"/>
      <c r="B114" s="224"/>
      <c r="C114" s="223"/>
      <c r="D114" s="310" t="s">
        <v>198</v>
      </c>
      <c r="E114" s="310"/>
      <c r="F114" s="223"/>
      <c r="G114" s="222"/>
      <c r="H114" s="227"/>
      <c r="I114" s="225"/>
      <c r="J114" s="219"/>
    </row>
    <row r="115" spans="1:10" s="245" customFormat="1" ht="16.5" customHeight="1">
      <c r="A115" s="247"/>
      <c r="B115" s="224"/>
      <c r="C115" s="223"/>
      <c r="D115" s="268"/>
      <c r="E115" s="268"/>
      <c r="F115" s="223" t="s">
        <v>199</v>
      </c>
      <c r="G115" s="222"/>
      <c r="H115" s="227"/>
      <c r="I115" s="225"/>
      <c r="J115" s="219"/>
    </row>
    <row r="116" spans="1:10" s="245" customFormat="1" ht="16.5" customHeight="1">
      <c r="A116" s="247"/>
      <c r="B116" s="224"/>
      <c r="C116" s="223"/>
      <c r="D116" s="268"/>
      <c r="E116" s="268"/>
      <c r="F116" s="223" t="s">
        <v>206</v>
      </c>
      <c r="G116" s="222"/>
      <c r="H116" s="273">
        <v>3471562</v>
      </c>
      <c r="I116" s="225"/>
      <c r="J116" s="219"/>
    </row>
    <row r="117" spans="1:10" s="245" customFormat="1" ht="16.5" customHeight="1">
      <c r="A117" s="247"/>
      <c r="B117" s="224"/>
      <c r="C117" s="223"/>
      <c r="D117" s="268"/>
      <c r="E117" s="268"/>
      <c r="F117" s="231" t="s">
        <v>207</v>
      </c>
      <c r="G117" s="222"/>
      <c r="H117" s="273">
        <v>286559</v>
      </c>
      <c r="I117" s="225"/>
      <c r="J117" s="219"/>
    </row>
    <row r="118" spans="1:10" s="245" customFormat="1" ht="16.5" customHeight="1">
      <c r="A118" s="247"/>
      <c r="B118" s="224"/>
      <c r="C118" s="223"/>
      <c r="D118" s="268"/>
      <c r="E118" s="268"/>
      <c r="F118" s="223" t="s">
        <v>208</v>
      </c>
      <c r="G118" s="222"/>
      <c r="H118" s="273">
        <v>1885594.2</v>
      </c>
      <c r="I118" s="225"/>
      <c r="J118" s="219"/>
    </row>
    <row r="119" spans="1:10" s="245" customFormat="1" ht="16.5" customHeight="1">
      <c r="A119" s="247"/>
      <c r="B119" s="224"/>
      <c r="C119" s="223"/>
      <c r="D119" s="268"/>
      <c r="E119" s="268"/>
      <c r="F119" s="223" t="s">
        <v>209</v>
      </c>
      <c r="G119" s="222"/>
      <c r="H119" s="273">
        <v>781951</v>
      </c>
      <c r="I119" s="225"/>
      <c r="J119" s="219"/>
    </row>
    <row r="120" spans="1:10" s="245" customFormat="1" ht="16.5" customHeight="1">
      <c r="A120" s="247"/>
      <c r="B120" s="224"/>
      <c r="C120" s="223"/>
      <c r="D120" s="268"/>
      <c r="E120" s="268"/>
      <c r="F120" s="223" t="s">
        <v>210</v>
      </c>
      <c r="G120" s="222"/>
      <c r="H120" s="273">
        <v>93635.6</v>
      </c>
      <c r="I120" s="225"/>
      <c r="J120" s="219"/>
    </row>
    <row r="121" spans="1:10" s="245" customFormat="1" ht="16.5" customHeight="1">
      <c r="A121" s="247"/>
      <c r="B121" s="224"/>
      <c r="C121" s="223"/>
      <c r="D121" s="268"/>
      <c r="E121" s="268"/>
      <c r="F121" s="223" t="s">
        <v>211</v>
      </c>
      <c r="G121" s="222"/>
      <c r="H121" s="273">
        <v>390609.4</v>
      </c>
      <c r="I121" s="225"/>
      <c r="J121" s="219"/>
    </row>
    <row r="122" spans="1:10" s="245" customFormat="1" ht="16.5" customHeight="1">
      <c r="A122" s="247"/>
      <c r="B122" s="224"/>
      <c r="C122" s="223"/>
      <c r="D122" s="268"/>
      <c r="E122" s="268"/>
      <c r="F122" s="223" t="s">
        <v>212</v>
      </c>
      <c r="G122" s="222"/>
      <c r="H122" s="273">
        <v>1667859.4</v>
      </c>
      <c r="I122" s="225"/>
      <c r="J122" s="219"/>
    </row>
    <row r="123" spans="1:10" s="245" customFormat="1" ht="16.5" customHeight="1">
      <c r="A123" s="247"/>
      <c r="B123" s="224"/>
      <c r="C123" s="223"/>
      <c r="D123" s="268"/>
      <c r="E123" s="268"/>
      <c r="F123" s="223" t="s">
        <v>213</v>
      </c>
      <c r="G123" s="222"/>
      <c r="H123" s="273">
        <v>17077.2</v>
      </c>
      <c r="I123" s="225"/>
      <c r="J123" s="219"/>
    </row>
    <row r="124" spans="1:10" s="245" customFormat="1" ht="16.5" customHeight="1">
      <c r="A124" s="247"/>
      <c r="B124" s="224"/>
      <c r="C124" s="223"/>
      <c r="D124" s="268"/>
      <c r="E124" s="268"/>
      <c r="F124" s="223" t="s">
        <v>214</v>
      </c>
      <c r="G124" s="222"/>
      <c r="H124" s="273">
        <v>71054</v>
      </c>
      <c r="I124" s="225"/>
      <c r="J124" s="219"/>
    </row>
    <row r="125" spans="1:10" s="245" customFormat="1" ht="16.5" customHeight="1">
      <c r="A125" s="247"/>
      <c r="B125" s="224"/>
      <c r="C125" s="223"/>
      <c r="D125" s="268"/>
      <c r="E125" s="268"/>
      <c r="F125" s="223" t="s">
        <v>215</v>
      </c>
      <c r="G125" s="222"/>
      <c r="H125" s="273">
        <v>1634706</v>
      </c>
      <c r="I125" s="225"/>
      <c r="J125" s="219"/>
    </row>
    <row r="126" spans="1:10" s="245" customFormat="1" ht="16.5" customHeight="1">
      <c r="A126" s="247"/>
      <c r="B126" s="224"/>
      <c r="C126" s="223"/>
      <c r="D126" s="268"/>
      <c r="E126" s="268"/>
      <c r="F126" s="223" t="s">
        <v>216</v>
      </c>
      <c r="G126" s="222"/>
      <c r="H126" s="273">
        <v>1135543.4</v>
      </c>
      <c r="I126" s="225"/>
      <c r="J126" s="219"/>
    </row>
    <row r="127" spans="1:10" s="245" customFormat="1" ht="16.5" customHeight="1">
      <c r="A127" s="247"/>
      <c r="B127" s="224"/>
      <c r="C127" s="223"/>
      <c r="D127" s="268"/>
      <c r="E127" s="268"/>
      <c r="F127" s="223" t="s">
        <v>217</v>
      </c>
      <c r="G127" s="222"/>
      <c r="H127" s="273">
        <v>8814</v>
      </c>
      <c r="I127" s="225"/>
      <c r="J127" s="219"/>
    </row>
    <row r="128" spans="1:10" s="245" customFormat="1" ht="16.5" customHeight="1">
      <c r="A128" s="247"/>
      <c r="B128" s="224"/>
      <c r="C128" s="223"/>
      <c r="D128" s="268"/>
      <c r="E128" s="268"/>
      <c r="F128" s="223" t="s">
        <v>218</v>
      </c>
      <c r="G128" s="222"/>
      <c r="H128" s="273">
        <v>113310.4</v>
      </c>
      <c r="I128" s="225"/>
      <c r="J128" s="219"/>
    </row>
    <row r="129" spans="1:10" s="245" customFormat="1" ht="16.5" customHeight="1">
      <c r="A129" s="247"/>
      <c r="B129" s="224"/>
      <c r="C129" s="223"/>
      <c r="D129" s="268"/>
      <c r="E129" s="268"/>
      <c r="F129" s="223" t="s">
        <v>219</v>
      </c>
      <c r="G129" s="222"/>
      <c r="H129" s="273">
        <v>609075</v>
      </c>
      <c r="I129" s="225"/>
      <c r="J129" s="219"/>
    </row>
    <row r="130" spans="1:10" s="245" customFormat="1" ht="16.5" customHeight="1">
      <c r="A130" s="247"/>
      <c r="B130" s="224"/>
      <c r="C130" s="223"/>
      <c r="D130" s="268"/>
      <c r="E130" s="268"/>
      <c r="F130" s="223" t="s">
        <v>220</v>
      </c>
      <c r="G130" s="222"/>
      <c r="H130" s="273">
        <v>368811.4</v>
      </c>
      <c r="I130" s="225"/>
      <c r="J130" s="219"/>
    </row>
    <row r="131" spans="1:10" s="245" customFormat="1" ht="16.5" customHeight="1">
      <c r="A131" s="247"/>
      <c r="B131" s="224"/>
      <c r="C131" s="223"/>
      <c r="D131" s="268"/>
      <c r="E131" s="268"/>
      <c r="F131" s="223" t="s">
        <v>221</v>
      </c>
      <c r="G131" s="222"/>
      <c r="H131" s="273">
        <v>86205.2</v>
      </c>
      <c r="I131" s="225"/>
      <c r="J131" s="219"/>
    </row>
    <row r="132" spans="1:10" s="245" customFormat="1" ht="16.5" customHeight="1">
      <c r="A132" s="247"/>
      <c r="B132" s="224"/>
      <c r="C132" s="223"/>
      <c r="D132" s="268"/>
      <c r="E132" s="268"/>
      <c r="F132" s="223" t="s">
        <v>222</v>
      </c>
      <c r="G132" s="222"/>
      <c r="H132" s="273">
        <v>61431</v>
      </c>
      <c r="I132" s="225"/>
      <c r="J132" s="219"/>
    </row>
    <row r="133" spans="1:10" s="245" customFormat="1" ht="16.5" customHeight="1">
      <c r="A133" s="247"/>
      <c r="B133" s="224"/>
      <c r="C133" s="223"/>
      <c r="D133" s="268"/>
      <c r="E133" s="268"/>
      <c r="F133" s="223" t="s">
        <v>223</v>
      </c>
      <c r="G133" s="222"/>
      <c r="H133" s="273">
        <v>599159.8</v>
      </c>
      <c r="I133" s="225"/>
      <c r="J133" s="219"/>
    </row>
    <row r="134" spans="1:10" s="245" customFormat="1" ht="16.5" customHeight="1">
      <c r="A134" s="247"/>
      <c r="B134" s="224"/>
      <c r="C134" s="223"/>
      <c r="D134" s="268"/>
      <c r="E134" s="268"/>
      <c r="F134" s="223" t="s">
        <v>224</v>
      </c>
      <c r="G134" s="222"/>
      <c r="H134" s="273">
        <v>242272.8</v>
      </c>
      <c r="I134" s="225"/>
      <c r="J134" s="219"/>
    </row>
    <row r="135" spans="1:10" s="245" customFormat="1" ht="16.5" customHeight="1">
      <c r="A135" s="247"/>
      <c r="B135" s="224"/>
      <c r="C135" s="223"/>
      <c r="D135" s="268"/>
      <c r="E135" s="268"/>
      <c r="F135" s="223" t="s">
        <v>225</v>
      </c>
      <c r="G135" s="222"/>
      <c r="H135" s="273">
        <v>1881771.2</v>
      </c>
      <c r="I135" s="225"/>
      <c r="J135" s="219"/>
    </row>
    <row r="136" spans="1:10" s="245" customFormat="1" ht="16.5" customHeight="1">
      <c r="A136" s="247"/>
      <c r="B136" s="224"/>
      <c r="C136" s="223"/>
      <c r="D136" s="268"/>
      <c r="E136" s="268"/>
      <c r="F136" s="223" t="s">
        <v>226</v>
      </c>
      <c r="G136" s="222"/>
      <c r="H136" s="273">
        <v>1070038.2</v>
      </c>
      <c r="I136" s="225"/>
      <c r="J136" s="219"/>
    </row>
    <row r="137" spans="1:10" s="245" customFormat="1" ht="16.5" customHeight="1">
      <c r="A137" s="247"/>
      <c r="B137" s="224"/>
      <c r="C137" s="223"/>
      <c r="D137" s="268"/>
      <c r="E137" s="268"/>
      <c r="F137" s="223" t="s">
        <v>227</v>
      </c>
      <c r="G137" s="222"/>
      <c r="H137" s="273">
        <v>2103092.6</v>
      </c>
      <c r="I137" s="272"/>
      <c r="J137" s="270"/>
    </row>
    <row r="138" spans="1:10" s="245" customFormat="1" ht="16.5" customHeight="1">
      <c r="A138" s="247"/>
      <c r="B138" s="224"/>
      <c r="C138" s="223"/>
      <c r="D138" s="268"/>
      <c r="E138" s="268"/>
      <c r="F138" s="223" t="s">
        <v>228</v>
      </c>
      <c r="G138" s="223"/>
      <c r="H138" s="271">
        <v>60116</v>
      </c>
      <c r="I138" s="227"/>
      <c r="J138" s="270"/>
    </row>
    <row r="139" spans="1:10" s="245" customFormat="1" ht="16.5" customHeight="1">
      <c r="A139" s="247"/>
      <c r="B139" s="224"/>
      <c r="C139" s="223"/>
      <c r="D139" s="268"/>
      <c r="E139" s="268"/>
      <c r="F139" s="223" t="s">
        <v>229</v>
      </c>
      <c r="G139" s="223"/>
      <c r="H139" s="271">
        <v>50729</v>
      </c>
      <c r="I139" s="227"/>
      <c r="J139" s="270"/>
    </row>
    <row r="140" spans="1:10" s="245" customFormat="1" ht="16.5" customHeight="1">
      <c r="A140" s="247"/>
      <c r="B140" s="224"/>
      <c r="C140" s="223"/>
      <c r="D140" s="268"/>
      <c r="E140" s="268"/>
      <c r="F140" s="223" t="s">
        <v>230</v>
      </c>
      <c r="G140" s="223"/>
      <c r="H140" s="271">
        <v>62384.8</v>
      </c>
      <c r="I140" s="227"/>
      <c r="J140" s="270"/>
    </row>
    <row r="141" spans="1:10" s="245" customFormat="1" ht="16.5" customHeight="1">
      <c r="A141" s="247"/>
      <c r="B141" s="224"/>
      <c r="C141" s="223"/>
      <c r="D141" s="268"/>
      <c r="E141" s="268"/>
      <c r="F141" s="223" t="s">
        <v>231</v>
      </c>
      <c r="G141" s="223"/>
      <c r="H141" s="271">
        <v>29000</v>
      </c>
      <c r="I141" s="227"/>
      <c r="J141" s="270"/>
    </row>
    <row r="142" spans="1:10" s="245" customFormat="1" ht="16.5" customHeight="1">
      <c r="A142" s="247"/>
      <c r="B142" s="224"/>
      <c r="C142" s="223"/>
      <c r="D142" s="268"/>
      <c r="E142" s="268"/>
      <c r="F142" s="223" t="s">
        <v>232</v>
      </c>
      <c r="G142" s="223"/>
      <c r="H142" s="271">
        <v>918342</v>
      </c>
      <c r="I142" s="227"/>
      <c r="J142" s="270"/>
    </row>
    <row r="143" spans="1:10" s="245" customFormat="1" ht="16.5" customHeight="1">
      <c r="A143" s="247"/>
      <c r="B143" s="224"/>
      <c r="C143" s="223"/>
      <c r="D143" s="268"/>
      <c r="E143" s="268"/>
      <c r="G143" s="222"/>
      <c r="H143" s="269">
        <f>SUM(H115:H142)</f>
        <v>19700704.6</v>
      </c>
      <c r="I143" s="225"/>
      <c r="J143" s="219"/>
    </row>
    <row r="144" spans="1:10" s="245" customFormat="1" ht="16.5" customHeight="1">
      <c r="A144" s="247"/>
      <c r="B144" s="224"/>
      <c r="C144" s="223"/>
      <c r="D144" s="223" t="s">
        <v>236</v>
      </c>
      <c r="E144" s="268"/>
      <c r="G144" s="223"/>
      <c r="H144" s="267"/>
      <c r="I144" s="266">
        <f>H113+H143</f>
        <v>26295004.6</v>
      </c>
      <c r="J144" s="219"/>
    </row>
    <row r="145" spans="1:10" s="245" customFormat="1" ht="16.5" customHeight="1">
      <c r="A145" s="247"/>
      <c r="B145" s="224"/>
      <c r="C145" s="223"/>
      <c r="D145" s="223"/>
      <c r="E145" s="223"/>
      <c r="F145" s="265"/>
      <c r="G145" s="264"/>
      <c r="H145" s="263"/>
      <c r="I145" s="262"/>
      <c r="J145" s="261"/>
    </row>
    <row r="146" spans="1:10" s="245" customFormat="1" ht="16.5" customHeight="1">
      <c r="A146" s="247"/>
      <c r="B146" s="224"/>
      <c r="C146" s="306" t="s">
        <v>237</v>
      </c>
      <c r="D146" s="306"/>
      <c r="E146" s="223"/>
      <c r="F146" s="223"/>
      <c r="G146" s="223"/>
      <c r="H146" s="260"/>
      <c r="I146" s="226"/>
      <c r="J146" s="250">
        <f>I106+I144</f>
        <v>259645840.79999998</v>
      </c>
    </row>
    <row r="147" spans="1:10" s="245" customFormat="1" ht="16.5" customHeight="1">
      <c r="A147" s="247"/>
      <c r="B147" s="256"/>
      <c r="C147" s="259"/>
      <c r="D147" s="255" t="s">
        <v>238</v>
      </c>
      <c r="E147" s="255"/>
      <c r="F147" s="255"/>
      <c r="G147" s="254"/>
      <c r="H147" s="253"/>
      <c r="I147" s="258"/>
      <c r="J147" s="257">
        <f>J57-J146</f>
        <v>-1443763.7999999821</v>
      </c>
    </row>
    <row r="148" spans="1:10" s="245" customFormat="1" ht="16.5" customHeight="1">
      <c r="A148" s="247"/>
      <c r="B148" s="224" t="s">
        <v>239</v>
      </c>
      <c r="C148" s="305" t="s">
        <v>240</v>
      </c>
      <c r="D148" s="305"/>
      <c r="E148" s="223"/>
      <c r="F148" s="223"/>
      <c r="G148" s="222"/>
      <c r="H148" s="227"/>
      <c r="I148" s="225"/>
      <c r="J148" s="219"/>
    </row>
    <row r="149" spans="1:10" s="245" customFormat="1" ht="16.5" customHeight="1">
      <c r="A149" s="247"/>
      <c r="B149" s="224"/>
      <c r="C149" s="306" t="s">
        <v>241</v>
      </c>
      <c r="D149" s="306"/>
      <c r="E149" s="223"/>
      <c r="F149" s="223"/>
      <c r="G149" s="222"/>
      <c r="H149" s="227"/>
      <c r="I149" s="225"/>
      <c r="J149" s="219"/>
    </row>
    <row r="150" spans="1:10" s="245" customFormat="1" ht="16.5" customHeight="1">
      <c r="A150" s="247"/>
      <c r="B150" s="224"/>
      <c r="C150" s="223"/>
      <c r="D150" s="223" t="s">
        <v>242</v>
      </c>
      <c r="E150" s="223"/>
      <c r="F150" s="223"/>
      <c r="G150" s="222"/>
      <c r="H150" s="227">
        <v>321161</v>
      </c>
      <c r="I150" s="225"/>
      <c r="J150" s="219"/>
    </row>
    <row r="151" spans="1:10" s="245" customFormat="1" ht="16.5" customHeight="1">
      <c r="A151" s="247"/>
      <c r="B151" s="224"/>
      <c r="C151" s="223"/>
      <c r="D151" s="223" t="s">
        <v>243</v>
      </c>
      <c r="E151" s="223"/>
      <c r="F151" s="223"/>
      <c r="G151" s="222"/>
      <c r="H151" s="227">
        <v>398100</v>
      </c>
      <c r="I151" s="225"/>
      <c r="J151" s="219"/>
    </row>
    <row r="152" spans="1:10" s="245" customFormat="1" ht="16.5" customHeight="1">
      <c r="A152" s="247"/>
      <c r="B152" s="224"/>
      <c r="C152" s="223"/>
      <c r="D152" s="223"/>
      <c r="E152" s="223"/>
      <c r="F152" s="223"/>
      <c r="G152" s="222"/>
      <c r="H152" s="221"/>
      <c r="I152" s="220">
        <f>H150+H151</f>
        <v>719261</v>
      </c>
      <c r="J152" s="219"/>
    </row>
    <row r="153" spans="1:10" s="245" customFormat="1" ht="16.5" customHeight="1">
      <c r="A153" s="247"/>
      <c r="B153" s="256"/>
      <c r="C153" s="311" t="s">
        <v>244</v>
      </c>
      <c r="D153" s="311"/>
      <c r="E153" s="255"/>
      <c r="F153" s="255"/>
      <c r="G153" s="254"/>
      <c r="H153" s="253"/>
      <c r="I153" s="221"/>
      <c r="J153" s="250">
        <f>I151+I152</f>
        <v>719261</v>
      </c>
    </row>
    <row r="154" spans="1:10" s="245" customFormat="1" ht="16.5" customHeight="1">
      <c r="A154" s="247"/>
      <c r="B154" s="224"/>
      <c r="C154" s="223"/>
      <c r="D154" s="252" t="s">
        <v>245</v>
      </c>
      <c r="E154" s="223"/>
      <c r="F154" s="223"/>
      <c r="G154" s="222"/>
      <c r="H154" s="227"/>
      <c r="I154" s="225"/>
      <c r="J154" s="250">
        <f>J147-J153</f>
        <v>-2163024.799999982</v>
      </c>
    </row>
    <row r="155" spans="1:10" s="245" customFormat="1" ht="16.5" customHeight="1">
      <c r="A155" s="247"/>
      <c r="B155" s="224"/>
      <c r="C155" s="223"/>
      <c r="D155" s="252"/>
      <c r="E155" s="223"/>
      <c r="F155" s="223"/>
      <c r="G155" s="222"/>
      <c r="H155" s="227"/>
      <c r="I155" s="225"/>
      <c r="J155" s="219"/>
    </row>
    <row r="156" spans="1:10" s="245" customFormat="1" ht="16.5" customHeight="1">
      <c r="A156" s="247"/>
      <c r="B156" s="224"/>
      <c r="C156" s="223"/>
      <c r="D156" s="252" t="s">
        <v>246</v>
      </c>
      <c r="E156" s="223"/>
      <c r="F156" s="223"/>
      <c r="G156" s="222"/>
      <c r="H156" s="227"/>
      <c r="I156" s="225"/>
      <c r="J156" s="251"/>
    </row>
    <row r="157" spans="1:10" s="245" customFormat="1" ht="16.5" customHeight="1">
      <c r="A157" s="247"/>
      <c r="B157" s="224"/>
      <c r="C157" s="223"/>
      <c r="D157" s="223" t="s">
        <v>247</v>
      </c>
      <c r="E157" s="223"/>
      <c r="F157" s="223"/>
      <c r="G157" s="222"/>
      <c r="H157" s="227"/>
      <c r="I157" s="225"/>
      <c r="J157" s="250">
        <f>J154-J155-J156</f>
        <v>-2163024.799999982</v>
      </c>
    </row>
    <row r="158" spans="1:10" s="245" customFormat="1" ht="16.5" customHeight="1">
      <c r="A158" s="247"/>
      <c r="B158" s="249"/>
      <c r="C158" s="223"/>
      <c r="D158" s="223" t="s">
        <v>248</v>
      </c>
      <c r="E158" s="223"/>
      <c r="F158" s="223"/>
      <c r="G158" s="222"/>
      <c r="H158" s="227"/>
      <c r="I158" s="225"/>
      <c r="J158" s="248">
        <v>8458303</v>
      </c>
    </row>
    <row r="159" spans="1:10" s="245" customFormat="1" ht="16.5" customHeight="1">
      <c r="A159" s="247"/>
      <c r="B159" s="244"/>
      <c r="C159" s="243"/>
      <c r="D159" s="243" t="s">
        <v>249</v>
      </c>
      <c r="E159" s="243"/>
      <c r="F159" s="243"/>
      <c r="G159" s="242"/>
      <c r="H159" s="241"/>
      <c r="I159" s="240"/>
      <c r="J159" s="246">
        <f>J157+J158</f>
        <v>6295278.200000018</v>
      </c>
    </row>
  </sheetData>
  <mergeCells count="24">
    <mergeCell ref="C146:D146"/>
    <mergeCell ref="C148:D148"/>
    <mergeCell ref="C149:D149"/>
    <mergeCell ref="C153:D153"/>
    <mergeCell ref="D65:E65"/>
    <mergeCell ref="D71:E71"/>
    <mergeCell ref="D108:E108"/>
    <mergeCell ref="D114:E114"/>
    <mergeCell ref="D39:F39"/>
    <mergeCell ref="D41:F41"/>
    <mergeCell ref="C57:D57"/>
    <mergeCell ref="C64:D64"/>
    <mergeCell ref="D27:F27"/>
    <mergeCell ref="D28:F28"/>
    <mergeCell ref="D31:F31"/>
    <mergeCell ref="D36:F36"/>
    <mergeCell ref="H6:J6"/>
    <mergeCell ref="C7:D7"/>
    <mergeCell ref="D16:F16"/>
    <mergeCell ref="D17:F17"/>
    <mergeCell ref="B1:J1"/>
    <mergeCell ref="B2:J2"/>
    <mergeCell ref="B3:J3"/>
    <mergeCell ref="H4:J4"/>
  </mergeCells>
  <printOptions/>
  <pageMargins left="0.66875" right="0.3541666666666667" top="0.19652777777777777" bottom="0" header="0.19652777777777777" footer="0.2361111111111111"/>
  <pageSetup fitToHeight="2" fitToWidth="1" horizontalDpi="600" verticalDpi="600" orientation="portrait" paperSize="8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G4" sqref="G4:I4"/>
    </sheetView>
  </sheetViews>
  <sheetFormatPr defaultColWidth="9.00390625" defaultRowHeight="13.5"/>
  <cols>
    <col min="1" max="1" width="2.875" style="171" customWidth="1"/>
    <col min="2" max="2" width="4.75390625" style="171" customWidth="1"/>
    <col min="3" max="3" width="26.875" style="171" customWidth="1"/>
    <col min="4" max="4" width="1.625" style="171" customWidth="1"/>
    <col min="5" max="5" width="13.00390625" style="171" customWidth="1"/>
    <col min="6" max="6" width="3.125" style="171" customWidth="1"/>
    <col min="7" max="9" width="13.125" style="181" bestFit="1" customWidth="1"/>
    <col min="10" max="10" width="1.75390625" style="149" customWidth="1"/>
    <col min="11" max="16384" width="9.00390625" style="149" bestFit="1" customWidth="1"/>
  </cols>
  <sheetData>
    <row r="1" spans="1:9" ht="12">
      <c r="A1" s="312" t="s">
        <v>136</v>
      </c>
      <c r="B1" s="313"/>
      <c r="C1" s="313"/>
      <c r="D1" s="313"/>
      <c r="E1" s="313"/>
      <c r="F1" s="313"/>
      <c r="G1" s="313"/>
      <c r="H1" s="313"/>
      <c r="I1" s="313"/>
    </row>
    <row r="2" spans="1:9" ht="12">
      <c r="A2" s="314" t="s">
        <v>137</v>
      </c>
      <c r="B2" s="314"/>
      <c r="C2" s="314"/>
      <c r="D2" s="314"/>
      <c r="E2" s="314"/>
      <c r="F2" s="314"/>
      <c r="G2" s="314"/>
      <c r="H2" s="314"/>
      <c r="I2" s="314"/>
    </row>
    <row r="3" spans="1:9" ht="12">
      <c r="A3" s="315" t="s">
        <v>138</v>
      </c>
      <c r="B3" s="315"/>
      <c r="C3" s="315"/>
      <c r="D3" s="315"/>
      <c r="E3" s="315"/>
      <c r="F3" s="315"/>
      <c r="G3" s="315"/>
      <c r="H3" s="315"/>
      <c r="I3" s="315"/>
    </row>
    <row r="4" spans="1:9" ht="12">
      <c r="A4" s="150"/>
      <c r="B4" s="150"/>
      <c r="C4" s="150"/>
      <c r="D4" s="150"/>
      <c r="E4" s="150"/>
      <c r="F4" s="150"/>
      <c r="G4" s="316" t="s">
        <v>139</v>
      </c>
      <c r="H4" s="316"/>
      <c r="I4" s="316"/>
    </row>
    <row r="5" spans="1:9" ht="12">
      <c r="A5" s="151"/>
      <c r="B5" s="151"/>
      <c r="C5" s="151"/>
      <c r="D5" s="151"/>
      <c r="E5" s="151"/>
      <c r="F5" s="151"/>
      <c r="G5" s="152"/>
      <c r="H5" s="152"/>
      <c r="I5" s="153" t="s">
        <v>140</v>
      </c>
    </row>
    <row r="6" spans="1:9" ht="12">
      <c r="A6" s="182" t="s">
        <v>141</v>
      </c>
      <c r="B6" s="183"/>
      <c r="C6" s="183"/>
      <c r="D6" s="183"/>
      <c r="E6" s="183"/>
      <c r="F6" s="184"/>
      <c r="G6" s="317" t="s">
        <v>142</v>
      </c>
      <c r="H6" s="318"/>
      <c r="I6" s="319"/>
    </row>
    <row r="7" spans="1:9" ht="13.5" customHeight="1">
      <c r="A7" s="185" t="s">
        <v>143</v>
      </c>
      <c r="B7" s="320" t="s">
        <v>144</v>
      </c>
      <c r="C7" s="320"/>
      <c r="D7" s="159"/>
      <c r="E7" s="159"/>
      <c r="F7" s="154"/>
      <c r="G7" s="170"/>
      <c r="H7" s="155"/>
      <c r="I7" s="186"/>
    </row>
    <row r="8" spans="1:9" ht="12">
      <c r="A8" s="185"/>
      <c r="B8" s="159" t="s">
        <v>145</v>
      </c>
      <c r="C8" s="159" t="s">
        <v>146</v>
      </c>
      <c r="D8" s="159"/>
      <c r="E8" s="159"/>
      <c r="F8" s="154"/>
      <c r="G8" s="170"/>
      <c r="H8" s="155"/>
      <c r="I8" s="186"/>
    </row>
    <row r="9" spans="1:9" ht="12">
      <c r="A9" s="185"/>
      <c r="B9" s="159"/>
      <c r="C9" s="159" t="s">
        <v>147</v>
      </c>
      <c r="D9" s="159"/>
      <c r="E9" s="159"/>
      <c r="F9" s="154"/>
      <c r="G9" s="170">
        <v>144000</v>
      </c>
      <c r="H9" s="155"/>
      <c r="I9" s="186"/>
    </row>
    <row r="10" spans="1:9" ht="12">
      <c r="A10" s="185"/>
      <c r="B10" s="159"/>
      <c r="C10" s="159"/>
      <c r="D10" s="159"/>
      <c r="E10" s="159"/>
      <c r="F10" s="154"/>
      <c r="G10" s="157"/>
      <c r="H10" s="205">
        <f>G9</f>
        <v>144000</v>
      </c>
      <c r="I10" s="186"/>
    </row>
    <row r="11" spans="1:9" ht="12">
      <c r="A11" s="185"/>
      <c r="B11" s="159" t="s">
        <v>148</v>
      </c>
      <c r="C11" s="159" t="s">
        <v>149</v>
      </c>
      <c r="D11" s="159"/>
      <c r="E11" s="159"/>
      <c r="F11" s="154"/>
      <c r="G11" s="170"/>
      <c r="H11" s="155"/>
      <c r="I11" s="186"/>
    </row>
    <row r="12" spans="1:9" ht="12">
      <c r="A12" s="185"/>
      <c r="B12" s="159"/>
      <c r="C12" s="159" t="s">
        <v>150</v>
      </c>
      <c r="D12" s="159"/>
      <c r="E12" s="159"/>
      <c r="F12" s="154"/>
      <c r="G12" s="170">
        <v>525000</v>
      </c>
      <c r="H12" s="155"/>
      <c r="I12" s="186"/>
    </row>
    <row r="13" spans="1:9" ht="12">
      <c r="A13" s="185"/>
      <c r="B13" s="159"/>
      <c r="C13" s="159"/>
      <c r="D13" s="159"/>
      <c r="E13" s="159"/>
      <c r="F13" s="154"/>
      <c r="G13" s="157"/>
      <c r="H13" s="205">
        <f>G11+G12</f>
        <v>525000</v>
      </c>
      <c r="I13" s="186"/>
    </row>
    <row r="14" spans="1:9" ht="12">
      <c r="A14" s="185"/>
      <c r="B14" s="159" t="s">
        <v>151</v>
      </c>
      <c r="C14" s="159" t="s">
        <v>152</v>
      </c>
      <c r="D14" s="159"/>
      <c r="E14" s="159"/>
      <c r="F14" s="154"/>
      <c r="G14" s="170"/>
      <c r="H14" s="155"/>
      <c r="I14" s="186"/>
    </row>
    <row r="15" spans="1:9" ht="12">
      <c r="A15" s="185"/>
      <c r="B15" s="159"/>
      <c r="C15" s="159" t="s">
        <v>153</v>
      </c>
      <c r="D15" s="159"/>
      <c r="E15" s="159"/>
      <c r="F15" s="154"/>
      <c r="G15" s="155">
        <v>5000000</v>
      </c>
      <c r="H15" s="155"/>
      <c r="I15" s="186"/>
    </row>
    <row r="16" spans="1:9" ht="12">
      <c r="A16" s="185"/>
      <c r="B16" s="159"/>
      <c r="C16" s="321" t="s">
        <v>154</v>
      </c>
      <c r="D16" s="321"/>
      <c r="E16" s="321"/>
      <c r="F16" s="154"/>
      <c r="G16" s="155">
        <v>6830000</v>
      </c>
      <c r="H16" s="155"/>
      <c r="I16" s="186"/>
    </row>
    <row r="17" spans="1:9" ht="12">
      <c r="A17" s="185"/>
      <c r="B17" s="159"/>
      <c r="C17" s="321" t="s">
        <v>155</v>
      </c>
      <c r="D17" s="321"/>
      <c r="E17" s="321"/>
      <c r="F17" s="154"/>
      <c r="G17" s="155">
        <v>100000</v>
      </c>
      <c r="H17" s="155"/>
      <c r="I17" s="186"/>
    </row>
    <row r="18" spans="1:9" ht="12">
      <c r="A18" s="185"/>
      <c r="B18" s="159"/>
      <c r="C18" s="159"/>
      <c r="D18" s="159"/>
      <c r="E18" s="159"/>
      <c r="F18" s="154"/>
      <c r="G18" s="155"/>
      <c r="H18" s="155"/>
      <c r="I18" s="186"/>
    </row>
    <row r="19" spans="1:9" ht="12">
      <c r="A19" s="185"/>
      <c r="B19" s="159"/>
      <c r="C19" s="159"/>
      <c r="D19" s="159"/>
      <c r="E19" s="159"/>
      <c r="F19" s="154"/>
      <c r="G19" s="157"/>
      <c r="H19" s="205">
        <f>G15+G16+G17</f>
        <v>11930000</v>
      </c>
      <c r="I19" s="186"/>
    </row>
    <row r="20" spans="1:9" ht="12">
      <c r="A20" s="185"/>
      <c r="B20" s="159" t="s">
        <v>156</v>
      </c>
      <c r="C20" s="159" t="s">
        <v>157</v>
      </c>
      <c r="D20" s="159"/>
      <c r="E20" s="159"/>
      <c r="F20" s="154"/>
      <c r="G20" s="170"/>
      <c r="H20" s="155"/>
      <c r="I20" s="186"/>
    </row>
    <row r="21" spans="1:9" ht="12">
      <c r="A21" s="185"/>
      <c r="B21" s="159"/>
      <c r="C21" s="158" t="s">
        <v>42</v>
      </c>
      <c r="D21" s="159"/>
      <c r="E21" s="159"/>
      <c r="F21" s="154"/>
      <c r="G21" s="170">
        <v>64260000</v>
      </c>
      <c r="H21" s="155"/>
      <c r="I21" s="186"/>
    </row>
    <row r="22" spans="1:9" ht="12">
      <c r="A22" s="185"/>
      <c r="B22" s="159"/>
      <c r="C22" s="159" t="s">
        <v>33</v>
      </c>
      <c r="D22" s="159"/>
      <c r="E22" s="159"/>
      <c r="F22" s="154"/>
      <c r="G22" s="170">
        <v>2310000</v>
      </c>
      <c r="H22" s="155"/>
      <c r="I22" s="186"/>
    </row>
    <row r="23" spans="1:9" ht="12">
      <c r="A23" s="185"/>
      <c r="B23" s="159"/>
      <c r="C23" s="159" t="s">
        <v>44</v>
      </c>
      <c r="D23" s="159"/>
      <c r="E23" s="159"/>
      <c r="F23" s="154"/>
      <c r="G23" s="170">
        <v>4062639</v>
      </c>
      <c r="H23" s="155"/>
      <c r="I23" s="186"/>
    </row>
    <row r="24" spans="1:9" ht="12">
      <c r="A24" s="185"/>
      <c r="B24" s="159"/>
      <c r="C24" s="159" t="s">
        <v>158</v>
      </c>
      <c r="D24" s="159"/>
      <c r="E24" s="159"/>
      <c r="F24" s="154"/>
      <c r="G24" s="155">
        <v>495280</v>
      </c>
      <c r="H24" s="155"/>
      <c r="I24" s="186"/>
    </row>
    <row r="25" spans="1:9" ht="12">
      <c r="A25" s="185"/>
      <c r="B25" s="159"/>
      <c r="C25" s="159" t="s">
        <v>159</v>
      </c>
      <c r="D25" s="159"/>
      <c r="E25" s="159"/>
      <c r="F25" s="154"/>
      <c r="G25" s="155">
        <v>200000</v>
      </c>
      <c r="H25" s="155"/>
      <c r="I25" s="186"/>
    </row>
    <row r="26" spans="1:9" ht="12">
      <c r="A26" s="185"/>
      <c r="B26" s="159"/>
      <c r="C26" s="159" t="s">
        <v>160</v>
      </c>
      <c r="D26" s="159"/>
      <c r="E26" s="159"/>
      <c r="F26" s="154"/>
      <c r="G26" s="155">
        <v>3000000</v>
      </c>
      <c r="H26" s="155"/>
      <c r="I26" s="186"/>
    </row>
    <row r="27" spans="1:9" ht="12">
      <c r="A27" s="185"/>
      <c r="B27" s="159"/>
      <c r="C27" s="321" t="s">
        <v>161</v>
      </c>
      <c r="D27" s="321"/>
      <c r="E27" s="321"/>
      <c r="F27" s="154"/>
      <c r="G27" s="155">
        <v>2700000</v>
      </c>
      <c r="H27" s="155"/>
      <c r="I27" s="186"/>
    </row>
    <row r="28" spans="1:9" ht="12">
      <c r="A28" s="185"/>
      <c r="B28" s="159"/>
      <c r="C28" s="321" t="s">
        <v>162</v>
      </c>
      <c r="D28" s="321"/>
      <c r="E28" s="321"/>
      <c r="F28" s="154"/>
      <c r="G28" s="155">
        <v>1322000</v>
      </c>
      <c r="H28" s="155"/>
      <c r="I28" s="186"/>
    </row>
    <row r="29" spans="1:9" ht="12">
      <c r="A29" s="185"/>
      <c r="B29" s="159"/>
      <c r="C29" s="188" t="s">
        <v>163</v>
      </c>
      <c r="D29" s="187"/>
      <c r="E29" s="187"/>
      <c r="F29" s="154"/>
      <c r="G29" s="155">
        <v>217899</v>
      </c>
      <c r="H29" s="155"/>
      <c r="I29" s="186"/>
    </row>
    <row r="30" spans="1:9" ht="12">
      <c r="A30" s="185"/>
      <c r="B30" s="159"/>
      <c r="C30" s="187" t="s">
        <v>164</v>
      </c>
      <c r="D30" s="187"/>
      <c r="E30" s="187"/>
      <c r="F30" s="154"/>
      <c r="G30" s="155">
        <v>2625000</v>
      </c>
      <c r="H30" s="155"/>
      <c r="I30" s="186"/>
    </row>
    <row r="31" spans="1:9" ht="12">
      <c r="A31" s="185"/>
      <c r="B31" s="159"/>
      <c r="C31" s="321" t="s">
        <v>165</v>
      </c>
      <c r="D31" s="321"/>
      <c r="E31" s="321"/>
      <c r="F31" s="154"/>
      <c r="G31" s="155">
        <v>8000000</v>
      </c>
      <c r="H31" s="155"/>
      <c r="I31" s="186"/>
    </row>
    <row r="32" spans="1:9" ht="12">
      <c r="A32" s="185"/>
      <c r="B32" s="159"/>
      <c r="C32" s="159" t="s">
        <v>166</v>
      </c>
      <c r="D32" s="159"/>
      <c r="E32" s="159"/>
      <c r="F32" s="154"/>
      <c r="G32" s="155">
        <v>15000000</v>
      </c>
      <c r="H32" s="155"/>
      <c r="I32" s="186"/>
    </row>
    <row r="33" spans="1:9" ht="12">
      <c r="A33" s="185"/>
      <c r="B33" s="159"/>
      <c r="C33" s="159" t="s">
        <v>167</v>
      </c>
      <c r="D33" s="159"/>
      <c r="E33" s="159"/>
      <c r="F33" s="154"/>
      <c r="G33" s="155">
        <v>300000</v>
      </c>
      <c r="H33" s="155"/>
      <c r="I33" s="186"/>
    </row>
    <row r="34" spans="1:9" ht="12">
      <c r="A34" s="185"/>
      <c r="B34" s="159"/>
      <c r="C34" s="159" t="s">
        <v>168</v>
      </c>
      <c r="D34" s="159"/>
      <c r="E34" s="159"/>
      <c r="F34" s="154"/>
      <c r="G34" s="155">
        <v>3000000</v>
      </c>
      <c r="H34" s="155"/>
      <c r="I34" s="186"/>
    </row>
    <row r="35" spans="1:9" ht="12">
      <c r="A35" s="185"/>
      <c r="B35" s="159"/>
      <c r="C35" s="159" t="s">
        <v>34</v>
      </c>
      <c r="D35" s="159"/>
      <c r="E35" s="159"/>
      <c r="F35" s="154"/>
      <c r="G35" s="155">
        <v>3845421</v>
      </c>
      <c r="H35" s="155"/>
      <c r="I35" s="186"/>
    </row>
    <row r="36" spans="1:9" ht="12">
      <c r="A36" s="185"/>
      <c r="B36" s="159"/>
      <c r="C36" s="321" t="s">
        <v>169</v>
      </c>
      <c r="D36" s="321"/>
      <c r="E36" s="321"/>
      <c r="F36" s="154"/>
      <c r="G36" s="155">
        <v>10090000</v>
      </c>
      <c r="H36" s="155"/>
      <c r="I36" s="186"/>
    </row>
    <row r="37" spans="1:9" ht="12">
      <c r="A37" s="185"/>
      <c r="B37" s="159"/>
      <c r="C37" s="159" t="s">
        <v>170</v>
      </c>
      <c r="D37" s="159"/>
      <c r="E37" s="159"/>
      <c r="F37" s="154"/>
      <c r="G37" s="155">
        <v>1704000</v>
      </c>
      <c r="H37" s="155"/>
      <c r="I37" s="186"/>
    </row>
    <row r="38" spans="1:9" ht="12">
      <c r="A38" s="185"/>
      <c r="B38" s="159"/>
      <c r="C38" s="159" t="s">
        <v>171</v>
      </c>
      <c r="D38" s="159"/>
      <c r="E38" s="159"/>
      <c r="F38" s="154"/>
      <c r="G38" s="155">
        <v>1808000</v>
      </c>
      <c r="H38" s="155"/>
      <c r="I38" s="186"/>
    </row>
    <row r="39" spans="1:9" ht="12">
      <c r="A39" s="185"/>
      <c r="B39" s="159"/>
      <c r="C39" s="321" t="s">
        <v>172</v>
      </c>
      <c r="D39" s="321"/>
      <c r="E39" s="321"/>
      <c r="F39" s="154"/>
      <c r="G39" s="155">
        <v>700000</v>
      </c>
      <c r="H39" s="155"/>
      <c r="I39" s="186"/>
    </row>
    <row r="40" spans="1:9" ht="12">
      <c r="A40" s="185"/>
      <c r="B40" s="159"/>
      <c r="C40" s="159" t="s">
        <v>173</v>
      </c>
      <c r="D40" s="159"/>
      <c r="E40" s="159"/>
      <c r="F40" s="154"/>
      <c r="G40" s="155">
        <v>921092</v>
      </c>
      <c r="H40" s="155"/>
      <c r="I40" s="186"/>
    </row>
    <row r="41" spans="1:9" ht="12">
      <c r="A41" s="185"/>
      <c r="B41" s="159"/>
      <c r="C41" s="321" t="s">
        <v>174</v>
      </c>
      <c r="D41" s="321"/>
      <c r="E41" s="321"/>
      <c r="F41" s="154"/>
      <c r="G41" s="155">
        <v>2983000</v>
      </c>
      <c r="H41" s="155"/>
      <c r="I41" s="186"/>
    </row>
    <row r="42" spans="1:9" ht="12">
      <c r="A42" s="185"/>
      <c r="B42" s="159"/>
      <c r="C42" s="159"/>
      <c r="D42" s="159"/>
      <c r="E42" s="159"/>
      <c r="F42" s="154"/>
      <c r="G42" s="157"/>
      <c r="H42" s="205">
        <f>SUM(G21:G41)</f>
        <v>129544331</v>
      </c>
      <c r="I42" s="186"/>
    </row>
    <row r="43" spans="1:9" ht="12">
      <c r="A43" s="185"/>
      <c r="B43" s="159" t="s">
        <v>175</v>
      </c>
      <c r="C43" s="159" t="s">
        <v>176</v>
      </c>
      <c r="D43" s="159"/>
      <c r="E43" s="159"/>
      <c r="F43" s="154"/>
      <c r="G43" s="170"/>
      <c r="H43" s="155"/>
      <c r="I43" s="186"/>
    </row>
    <row r="44" spans="1:9" ht="12">
      <c r="A44" s="185"/>
      <c r="B44" s="159"/>
      <c r="C44" s="159" t="s">
        <v>177</v>
      </c>
      <c r="D44" s="159"/>
      <c r="E44" s="159"/>
      <c r="F44" s="154"/>
      <c r="G44" s="170">
        <v>60645872</v>
      </c>
      <c r="H44" s="155"/>
      <c r="I44" s="186"/>
    </row>
    <row r="45" spans="1:9" ht="12">
      <c r="A45" s="185"/>
      <c r="B45" s="159"/>
      <c r="C45" s="159" t="s">
        <v>178</v>
      </c>
      <c r="D45" s="159"/>
      <c r="E45" s="159"/>
      <c r="F45" s="154"/>
      <c r="G45" s="170">
        <v>882400</v>
      </c>
      <c r="H45" s="155"/>
      <c r="I45" s="186"/>
    </row>
    <row r="46" spans="1:9" ht="12">
      <c r="A46" s="185"/>
      <c r="B46" s="159"/>
      <c r="C46" s="160" t="s">
        <v>179</v>
      </c>
      <c r="D46" s="159"/>
      <c r="E46" s="159"/>
      <c r="F46" s="154"/>
      <c r="G46" s="170">
        <v>5223168</v>
      </c>
      <c r="H46" s="155"/>
      <c r="I46" s="186"/>
    </row>
    <row r="47" spans="1:9" ht="12">
      <c r="A47" s="185"/>
      <c r="B47" s="159"/>
      <c r="C47" s="161" t="s">
        <v>180</v>
      </c>
      <c r="D47" s="159"/>
      <c r="E47" s="159"/>
      <c r="F47" s="154"/>
      <c r="G47" s="170">
        <v>13530339</v>
      </c>
      <c r="H47" s="155"/>
      <c r="I47" s="186"/>
    </row>
    <row r="48" spans="1:9" ht="12">
      <c r="A48" s="185"/>
      <c r="B48" s="159"/>
      <c r="C48" s="161" t="s">
        <v>181</v>
      </c>
      <c r="D48" s="189"/>
      <c r="E48" s="189"/>
      <c r="F48" s="162"/>
      <c r="G48" s="190">
        <v>14593266</v>
      </c>
      <c r="H48" s="155"/>
      <c r="I48" s="186"/>
    </row>
    <row r="49" spans="1:9" ht="12">
      <c r="A49" s="185"/>
      <c r="B49" s="159"/>
      <c r="C49" s="161" t="s">
        <v>182</v>
      </c>
      <c r="D49" s="159"/>
      <c r="E49" s="159"/>
      <c r="F49" s="154"/>
      <c r="G49" s="170">
        <v>1500000</v>
      </c>
      <c r="H49" s="155"/>
      <c r="I49" s="186"/>
    </row>
    <row r="50" spans="1:9" ht="12">
      <c r="A50" s="185"/>
      <c r="B50" s="159"/>
      <c r="C50" s="161" t="s">
        <v>183</v>
      </c>
      <c r="D50" s="159"/>
      <c r="E50" s="159"/>
      <c r="F50" s="154"/>
      <c r="G50" s="170">
        <v>1396347</v>
      </c>
      <c r="H50" s="155"/>
      <c r="I50" s="186"/>
    </row>
    <row r="51" spans="1:9" ht="12">
      <c r="A51" s="185"/>
      <c r="B51" s="159"/>
      <c r="C51" s="161" t="s">
        <v>184</v>
      </c>
      <c r="D51" s="159"/>
      <c r="E51" s="159"/>
      <c r="F51" s="154"/>
      <c r="G51" s="170">
        <v>1833418</v>
      </c>
      <c r="H51" s="155"/>
      <c r="I51" s="186"/>
    </row>
    <row r="52" spans="1:9" ht="12">
      <c r="A52" s="185"/>
      <c r="B52" s="159"/>
      <c r="C52" s="159"/>
      <c r="D52" s="159"/>
      <c r="E52" s="159"/>
      <c r="F52" s="154"/>
      <c r="G52" s="157"/>
      <c r="H52" s="205">
        <f>SUM(G44:G51)</f>
        <v>99604810</v>
      </c>
      <c r="I52" s="186"/>
    </row>
    <row r="53" spans="1:9" ht="12">
      <c r="A53" s="185"/>
      <c r="B53" s="159" t="s">
        <v>185</v>
      </c>
      <c r="C53" s="159" t="s">
        <v>186</v>
      </c>
      <c r="D53" s="159"/>
      <c r="E53" s="159"/>
      <c r="F53" s="154"/>
      <c r="G53" s="170"/>
      <c r="H53" s="155"/>
      <c r="I53" s="186"/>
    </row>
    <row r="54" spans="1:9" ht="12">
      <c r="A54" s="185"/>
      <c r="B54" s="159"/>
      <c r="C54" s="159" t="s">
        <v>187</v>
      </c>
      <c r="D54" s="159"/>
      <c r="E54" s="159"/>
      <c r="F54" s="154"/>
      <c r="G54" s="170">
        <v>4352</v>
      </c>
      <c r="H54" s="155"/>
      <c r="I54" s="186"/>
    </row>
    <row r="55" spans="1:9" ht="13.5" customHeight="1">
      <c r="A55" s="185"/>
      <c r="B55" s="159"/>
      <c r="C55" s="159" t="s">
        <v>188</v>
      </c>
      <c r="D55" s="159"/>
      <c r="E55" s="159"/>
      <c r="F55" s="154"/>
      <c r="G55" s="163">
        <v>16449584</v>
      </c>
      <c r="H55" s="155"/>
      <c r="I55" s="186"/>
    </row>
    <row r="56" spans="1:9" ht="13.5" customHeight="1">
      <c r="A56" s="185"/>
      <c r="B56" s="159"/>
      <c r="C56" s="159"/>
      <c r="D56" s="159"/>
      <c r="E56" s="159"/>
      <c r="F56" s="154"/>
      <c r="G56" s="157"/>
      <c r="H56" s="205">
        <f>G54+G55</f>
        <v>16453936</v>
      </c>
      <c r="I56" s="186"/>
    </row>
    <row r="57" spans="1:9" ht="12">
      <c r="A57" s="198"/>
      <c r="B57" s="322" t="s">
        <v>189</v>
      </c>
      <c r="C57" s="322"/>
      <c r="D57" s="199"/>
      <c r="E57" s="199"/>
      <c r="F57" s="200"/>
      <c r="G57" s="201"/>
      <c r="H57" s="202"/>
      <c r="I57" s="211">
        <f>SUM(H8:H56)</f>
        <v>258202077</v>
      </c>
    </row>
    <row r="58" spans="1:9" ht="12">
      <c r="A58" s="173"/>
      <c r="B58" s="209"/>
      <c r="C58" s="209"/>
      <c r="D58" s="173"/>
      <c r="E58" s="173"/>
      <c r="F58" s="173"/>
      <c r="G58" s="210"/>
      <c r="H58" s="210"/>
      <c r="I58" s="210"/>
    </row>
    <row r="59" spans="1:9" ht="12">
      <c r="A59" s="173"/>
      <c r="B59" s="209"/>
      <c r="C59" s="209"/>
      <c r="D59" s="173"/>
      <c r="E59" s="173"/>
      <c r="F59" s="173"/>
      <c r="G59" s="210"/>
      <c r="H59" s="210"/>
      <c r="I59" s="210"/>
    </row>
    <row r="60" spans="1:9" ht="12">
      <c r="A60" s="173"/>
      <c r="B60" s="209"/>
      <c r="C60" s="209"/>
      <c r="D60" s="173"/>
      <c r="E60" s="173"/>
      <c r="F60" s="173"/>
      <c r="G60" s="210"/>
      <c r="H60" s="210"/>
      <c r="I60" s="210"/>
    </row>
    <row r="61" spans="1:9" ht="12">
      <c r="A61" s="173"/>
      <c r="B61" s="209"/>
      <c r="C61" s="209"/>
      <c r="D61" s="173"/>
      <c r="E61" s="173"/>
      <c r="F61" s="173"/>
      <c r="G61" s="210"/>
      <c r="H61" s="210"/>
      <c r="I61" s="210"/>
    </row>
    <row r="62" spans="1:9" ht="12">
      <c r="A62" s="173"/>
      <c r="B62" s="209"/>
      <c r="C62" s="209"/>
      <c r="D62" s="173"/>
      <c r="E62" s="173"/>
      <c r="F62" s="173"/>
      <c r="G62" s="210"/>
      <c r="H62" s="210"/>
      <c r="I62" s="210"/>
    </row>
    <row r="63" spans="1:9" ht="12">
      <c r="A63" s="173"/>
      <c r="B63" s="209"/>
      <c r="C63" s="209"/>
      <c r="D63" s="173"/>
      <c r="E63" s="173"/>
      <c r="F63" s="173"/>
      <c r="G63" s="210"/>
      <c r="H63" s="210"/>
      <c r="I63" s="210"/>
    </row>
    <row r="64" spans="1:9" ht="12">
      <c r="A64" s="173"/>
      <c r="B64" s="209"/>
      <c r="C64" s="209"/>
      <c r="D64" s="173"/>
      <c r="E64" s="173"/>
      <c r="F64" s="173"/>
      <c r="G64" s="210"/>
      <c r="H64" s="210"/>
      <c r="I64" s="210"/>
    </row>
    <row r="65" spans="1:9" ht="12">
      <c r="A65" s="173"/>
      <c r="B65" s="209"/>
      <c r="C65" s="209"/>
      <c r="D65" s="173"/>
      <c r="E65" s="173"/>
      <c r="F65" s="173"/>
      <c r="G65" s="210"/>
      <c r="H65" s="210"/>
      <c r="I65" s="210"/>
    </row>
  </sheetData>
  <mergeCells count="15">
    <mergeCell ref="C39:E39"/>
    <mergeCell ref="C41:E41"/>
    <mergeCell ref="B57:C57"/>
    <mergeCell ref="C27:E27"/>
    <mergeCell ref="C28:E28"/>
    <mergeCell ref="C31:E31"/>
    <mergeCell ref="C36:E36"/>
    <mergeCell ref="G6:I6"/>
    <mergeCell ref="B7:C7"/>
    <mergeCell ref="C16:E16"/>
    <mergeCell ref="C17:E17"/>
    <mergeCell ref="A1:I1"/>
    <mergeCell ref="A2:I2"/>
    <mergeCell ref="A3:I3"/>
    <mergeCell ref="G4:I4"/>
  </mergeCells>
  <printOptions/>
  <pageMargins left="0.5395833333333333" right="0.2" top="0.25972222222222224" bottom="0.34930555555555554" header="0.2" footer="0.209722222222222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76">
      <selection activeCell="K89" sqref="K89"/>
    </sheetView>
  </sheetViews>
  <sheetFormatPr defaultColWidth="9.00390625" defaultRowHeight="13.5" customHeight="1"/>
  <cols>
    <col min="1" max="1" width="2.875" style="0" customWidth="1"/>
    <col min="3" max="3" width="14.00390625" style="0" customWidth="1"/>
    <col min="5" max="5" width="16.375" style="0" customWidth="1"/>
    <col min="7" max="9" width="13.125" style="0" bestFit="1" customWidth="1"/>
  </cols>
  <sheetData>
    <row r="1" spans="1:9" ht="13.5" customHeight="1">
      <c r="A1" s="212" t="s">
        <v>190</v>
      </c>
      <c r="B1" s="323" t="s">
        <v>191</v>
      </c>
      <c r="C1" s="323"/>
      <c r="D1" s="213"/>
      <c r="E1" s="213"/>
      <c r="F1" s="214"/>
      <c r="G1" s="215"/>
      <c r="H1" s="216"/>
      <c r="I1" s="217"/>
    </row>
    <row r="2" spans="1:9" ht="13.5" customHeight="1">
      <c r="A2" s="185"/>
      <c r="B2" s="192"/>
      <c r="C2" s="324" t="s">
        <v>192</v>
      </c>
      <c r="D2" s="324"/>
      <c r="E2" s="159" t="s">
        <v>193</v>
      </c>
      <c r="F2" s="154"/>
      <c r="G2" s="170"/>
      <c r="H2" s="155"/>
      <c r="I2" s="186"/>
    </row>
    <row r="3" spans="1:9" ht="13.5" customHeight="1">
      <c r="A3" s="185"/>
      <c r="B3" s="159"/>
      <c r="C3" s="192"/>
      <c r="D3" s="192"/>
      <c r="E3" s="159" t="s">
        <v>194</v>
      </c>
      <c r="F3" s="154"/>
      <c r="G3" s="170">
        <v>65436143</v>
      </c>
      <c r="H3" s="155"/>
      <c r="I3" s="186"/>
    </row>
    <row r="4" spans="1:9" ht="13.5" customHeight="1">
      <c r="A4" s="185"/>
      <c r="B4" s="159"/>
      <c r="C4" s="192"/>
      <c r="D4" s="192"/>
      <c r="E4" s="159" t="s">
        <v>195</v>
      </c>
      <c r="F4" s="154"/>
      <c r="G4" s="170">
        <v>8694325</v>
      </c>
      <c r="H4" s="155"/>
      <c r="I4" s="186"/>
    </row>
    <row r="5" spans="1:9" ht="13.5" customHeight="1">
      <c r="A5" s="185"/>
      <c r="B5" s="159"/>
      <c r="C5" s="192"/>
      <c r="D5" s="192"/>
      <c r="E5" s="159" t="s">
        <v>196</v>
      </c>
      <c r="F5" s="154"/>
      <c r="G5" s="155">
        <v>880470</v>
      </c>
      <c r="H5" s="155"/>
      <c r="I5" s="186"/>
    </row>
    <row r="6" spans="1:9" ht="13.5" customHeight="1">
      <c r="A6" s="185"/>
      <c r="B6" s="159"/>
      <c r="C6" s="192"/>
      <c r="D6" s="192"/>
      <c r="E6" s="159"/>
      <c r="F6" s="154"/>
      <c r="G6" s="157"/>
      <c r="H6" s="155"/>
      <c r="I6" s="186"/>
    </row>
    <row r="7" spans="1:9" ht="13.5" customHeight="1">
      <c r="A7" s="185"/>
      <c r="B7" s="159"/>
      <c r="C7" s="192"/>
      <c r="D7" s="192"/>
      <c r="E7" s="159" t="s">
        <v>197</v>
      </c>
      <c r="F7" s="154"/>
      <c r="G7" s="167">
        <f>SUM(G3:G6)</f>
        <v>75010938</v>
      </c>
      <c r="H7" s="155"/>
      <c r="I7" s="186"/>
    </row>
    <row r="8" spans="1:9" ht="13.5" customHeight="1">
      <c r="A8" s="185"/>
      <c r="B8" s="192"/>
      <c r="C8" s="324" t="s">
        <v>198</v>
      </c>
      <c r="D8" s="324"/>
      <c r="E8" s="159" t="s">
        <v>199</v>
      </c>
      <c r="F8" s="154"/>
      <c r="G8" s="170"/>
      <c r="H8" s="155"/>
      <c r="I8" s="186"/>
    </row>
    <row r="9" spans="1:9" ht="13.5" customHeight="1">
      <c r="A9" s="185"/>
      <c r="B9" s="192"/>
      <c r="C9" s="193"/>
      <c r="D9" s="193"/>
      <c r="E9" s="189" t="s">
        <v>200</v>
      </c>
      <c r="F9" s="154"/>
      <c r="G9" s="170">
        <v>26380784</v>
      </c>
      <c r="H9" s="155"/>
      <c r="I9" s="186"/>
    </row>
    <row r="10" spans="1:9" ht="13.5" customHeight="1">
      <c r="A10" s="185"/>
      <c r="B10" s="192"/>
      <c r="C10" s="193"/>
      <c r="D10" s="193"/>
      <c r="E10" s="189" t="s">
        <v>201</v>
      </c>
      <c r="F10" s="154"/>
      <c r="G10" s="170">
        <v>4580507</v>
      </c>
      <c r="H10" s="155"/>
      <c r="I10" s="186"/>
    </row>
    <row r="11" spans="1:9" ht="13.5" customHeight="1">
      <c r="A11" s="185"/>
      <c r="B11" s="192"/>
      <c r="C11" s="193"/>
      <c r="D11" s="193"/>
      <c r="E11" s="189" t="s">
        <v>202</v>
      </c>
      <c r="F11" s="154"/>
      <c r="G11" s="170">
        <v>13375785</v>
      </c>
      <c r="H11" s="155"/>
      <c r="I11" s="186"/>
    </row>
    <row r="12" spans="1:9" ht="13.5" customHeight="1">
      <c r="A12" s="185"/>
      <c r="B12" s="192"/>
      <c r="C12" s="193"/>
      <c r="D12" s="193"/>
      <c r="E12" s="189" t="s">
        <v>203</v>
      </c>
      <c r="F12" s="154"/>
      <c r="G12" s="170">
        <v>1649976</v>
      </c>
      <c r="H12" s="155"/>
      <c r="I12" s="186"/>
    </row>
    <row r="13" spans="1:9" ht="13.5" customHeight="1">
      <c r="A13" s="185"/>
      <c r="B13" s="192"/>
      <c r="C13" s="193"/>
      <c r="D13" s="193"/>
      <c r="E13" s="189" t="s">
        <v>204</v>
      </c>
      <c r="F13" s="154"/>
      <c r="G13" s="170">
        <v>9593000</v>
      </c>
      <c r="H13" s="155"/>
      <c r="I13" s="186"/>
    </row>
    <row r="14" spans="1:9" ht="13.5" customHeight="1">
      <c r="A14" s="185"/>
      <c r="B14" s="192"/>
      <c r="C14" s="193"/>
      <c r="D14" s="193"/>
      <c r="E14" s="189" t="s">
        <v>205</v>
      </c>
      <c r="F14" s="154"/>
      <c r="G14" s="170">
        <v>24889227</v>
      </c>
      <c r="H14" s="155"/>
      <c r="I14" s="186"/>
    </row>
    <row r="15" spans="1:9" ht="13.5" customHeight="1">
      <c r="A15" s="185"/>
      <c r="B15" s="159"/>
      <c r="C15" s="192"/>
      <c r="D15" s="159"/>
      <c r="E15" s="159" t="s">
        <v>206</v>
      </c>
      <c r="F15" s="154"/>
      <c r="G15" s="170">
        <v>13886248.8</v>
      </c>
      <c r="H15" s="155"/>
      <c r="I15" s="186"/>
    </row>
    <row r="16" spans="1:9" ht="13.5" customHeight="1">
      <c r="A16" s="185"/>
      <c r="B16" s="159"/>
      <c r="C16" s="192"/>
      <c r="D16" s="159"/>
      <c r="E16" s="189" t="s">
        <v>207</v>
      </c>
      <c r="F16" s="154"/>
      <c r="G16" s="170">
        <v>1146237.6</v>
      </c>
      <c r="H16" s="155"/>
      <c r="I16" s="186"/>
    </row>
    <row r="17" spans="1:9" ht="13.5" customHeight="1">
      <c r="A17" s="185"/>
      <c r="B17" s="159"/>
      <c r="C17" s="192"/>
      <c r="D17" s="159"/>
      <c r="E17" s="159" t="s">
        <v>208</v>
      </c>
      <c r="F17" s="154"/>
      <c r="G17" s="170">
        <v>7542376.800000001</v>
      </c>
      <c r="H17" s="155"/>
      <c r="I17" s="186"/>
    </row>
    <row r="18" spans="1:9" ht="13.5" customHeight="1">
      <c r="A18" s="185"/>
      <c r="B18" s="159"/>
      <c r="C18" s="192"/>
      <c r="D18" s="159"/>
      <c r="E18" s="159" t="s">
        <v>209</v>
      </c>
      <c r="F18" s="154"/>
      <c r="G18" s="170">
        <v>3127806.4</v>
      </c>
      <c r="H18" s="155"/>
      <c r="I18" s="186"/>
    </row>
    <row r="19" spans="1:9" ht="13.5" customHeight="1">
      <c r="A19" s="185"/>
      <c r="B19" s="159"/>
      <c r="C19" s="192"/>
      <c r="D19" s="159"/>
      <c r="E19" s="159" t="s">
        <v>210</v>
      </c>
      <c r="F19" s="154"/>
      <c r="G19" s="170">
        <v>374542.4</v>
      </c>
      <c r="H19" s="155"/>
      <c r="I19" s="186"/>
    </row>
    <row r="20" spans="1:9" ht="13.5" customHeight="1">
      <c r="A20" s="185"/>
      <c r="B20" s="159"/>
      <c r="C20" s="192"/>
      <c r="D20" s="159"/>
      <c r="E20" s="159" t="s">
        <v>211</v>
      </c>
      <c r="F20" s="154"/>
      <c r="G20" s="170">
        <v>1562437.6</v>
      </c>
      <c r="H20" s="155"/>
      <c r="I20" s="186"/>
    </row>
    <row r="21" spans="1:9" ht="13.5" customHeight="1">
      <c r="A21" s="185"/>
      <c r="B21" s="159"/>
      <c r="C21" s="192"/>
      <c r="D21" s="159"/>
      <c r="E21" s="159" t="s">
        <v>212</v>
      </c>
      <c r="F21" s="154"/>
      <c r="G21" s="170">
        <v>6671437.600000001</v>
      </c>
      <c r="H21" s="155"/>
      <c r="I21" s="186"/>
    </row>
    <row r="22" spans="1:9" ht="13.5" customHeight="1">
      <c r="A22" s="185"/>
      <c r="B22" s="159"/>
      <c r="C22" s="192"/>
      <c r="D22" s="159"/>
      <c r="E22" s="159" t="s">
        <v>213</v>
      </c>
      <c r="F22" s="154"/>
      <c r="G22" s="170">
        <v>68308.8</v>
      </c>
      <c r="H22" s="155"/>
      <c r="I22" s="186"/>
    </row>
    <row r="23" spans="1:9" ht="13.5" customHeight="1">
      <c r="A23" s="185"/>
      <c r="B23" s="159"/>
      <c r="C23" s="192"/>
      <c r="D23" s="159"/>
      <c r="E23" s="159" t="s">
        <v>214</v>
      </c>
      <c r="F23" s="154"/>
      <c r="G23" s="170">
        <v>284216</v>
      </c>
      <c r="H23" s="155"/>
      <c r="I23" s="186"/>
    </row>
    <row r="24" spans="1:9" ht="13.5" customHeight="1">
      <c r="A24" s="185"/>
      <c r="B24" s="159"/>
      <c r="C24" s="192"/>
      <c r="D24" s="159"/>
      <c r="E24" s="159" t="s">
        <v>215</v>
      </c>
      <c r="F24" s="154"/>
      <c r="G24" s="170">
        <v>5606624</v>
      </c>
      <c r="H24" s="155"/>
      <c r="I24" s="186"/>
    </row>
    <row r="25" spans="1:9" ht="13.5" customHeight="1">
      <c r="A25" s="185"/>
      <c r="B25" s="159"/>
      <c r="C25" s="192"/>
      <c r="D25" s="159"/>
      <c r="E25" s="159" t="s">
        <v>216</v>
      </c>
      <c r="F25" s="154"/>
      <c r="G25" s="170">
        <v>4542173.6</v>
      </c>
      <c r="H25" s="155"/>
      <c r="I25" s="186"/>
    </row>
    <row r="26" spans="1:9" ht="13.5" customHeight="1">
      <c r="A26" s="185"/>
      <c r="B26" s="159"/>
      <c r="C26" s="192"/>
      <c r="D26" s="159"/>
      <c r="E26" s="159" t="s">
        <v>217</v>
      </c>
      <c r="F26" s="154"/>
      <c r="G26" s="170">
        <v>35256</v>
      </c>
      <c r="H26" s="155"/>
      <c r="I26" s="186"/>
    </row>
    <row r="27" spans="1:9" ht="13.5" customHeight="1">
      <c r="A27" s="185"/>
      <c r="B27" s="159"/>
      <c r="C27" s="192"/>
      <c r="D27" s="159"/>
      <c r="E27" s="159" t="s">
        <v>218</v>
      </c>
      <c r="F27" s="154"/>
      <c r="G27" s="170">
        <v>453241.6</v>
      </c>
      <c r="H27" s="155"/>
      <c r="I27" s="186"/>
    </row>
    <row r="28" spans="1:9" ht="13.5" customHeight="1">
      <c r="A28" s="185"/>
      <c r="B28" s="159"/>
      <c r="C28" s="192"/>
      <c r="D28" s="159"/>
      <c r="E28" s="159" t="s">
        <v>219</v>
      </c>
      <c r="F28" s="154"/>
      <c r="G28" s="170">
        <v>2436300</v>
      </c>
      <c r="H28" s="155"/>
      <c r="I28" s="186"/>
    </row>
    <row r="29" spans="1:9" ht="13.5" customHeight="1">
      <c r="A29" s="185"/>
      <c r="B29" s="159"/>
      <c r="C29" s="192"/>
      <c r="D29" s="159"/>
      <c r="E29" s="159" t="s">
        <v>220</v>
      </c>
      <c r="F29" s="154"/>
      <c r="G29" s="170">
        <v>1475245.6</v>
      </c>
      <c r="H29" s="155"/>
      <c r="I29" s="186"/>
    </row>
    <row r="30" spans="1:9" ht="13.5" customHeight="1">
      <c r="A30" s="185"/>
      <c r="B30" s="159"/>
      <c r="C30" s="192"/>
      <c r="D30" s="159"/>
      <c r="E30" s="159" t="s">
        <v>221</v>
      </c>
      <c r="F30" s="154"/>
      <c r="G30" s="170">
        <v>344820.8</v>
      </c>
      <c r="H30" s="155"/>
      <c r="I30" s="186"/>
    </row>
    <row r="31" spans="1:9" ht="13.5" customHeight="1">
      <c r="A31" s="185"/>
      <c r="B31" s="159"/>
      <c r="C31" s="192"/>
      <c r="D31" s="159"/>
      <c r="E31" s="159" t="s">
        <v>222</v>
      </c>
      <c r="F31" s="154"/>
      <c r="G31" s="170">
        <v>245724</v>
      </c>
      <c r="H31" s="155"/>
      <c r="I31" s="186"/>
    </row>
    <row r="32" spans="1:9" ht="13.5" customHeight="1">
      <c r="A32" s="185"/>
      <c r="B32" s="159"/>
      <c r="C32" s="192"/>
      <c r="D32" s="159"/>
      <c r="E32" s="159" t="s">
        <v>223</v>
      </c>
      <c r="F32" s="154"/>
      <c r="G32" s="170">
        <v>2396639.2</v>
      </c>
      <c r="H32" s="155"/>
      <c r="I32" s="186"/>
    </row>
    <row r="33" spans="1:9" ht="13.5" customHeight="1">
      <c r="A33" s="185"/>
      <c r="B33" s="159"/>
      <c r="C33" s="192"/>
      <c r="D33" s="159"/>
      <c r="E33" s="159" t="s">
        <v>224</v>
      </c>
      <c r="F33" s="154"/>
      <c r="G33" s="170">
        <v>969091.2</v>
      </c>
      <c r="H33" s="155"/>
      <c r="I33" s="186"/>
    </row>
    <row r="34" spans="1:9" ht="13.5" customHeight="1">
      <c r="A34" s="185"/>
      <c r="B34" s="159"/>
      <c r="C34" s="192"/>
      <c r="D34" s="159"/>
      <c r="E34" s="159" t="s">
        <v>225</v>
      </c>
      <c r="F34" s="154"/>
      <c r="G34" s="170">
        <v>7527084.800000001</v>
      </c>
      <c r="H34" s="155"/>
      <c r="I34" s="186"/>
    </row>
    <row r="35" spans="1:9" ht="13.5" customHeight="1">
      <c r="A35" s="185"/>
      <c r="B35" s="159"/>
      <c r="C35" s="192"/>
      <c r="D35" s="159"/>
      <c r="E35" s="159" t="s">
        <v>226</v>
      </c>
      <c r="F35" s="154"/>
      <c r="G35" s="170">
        <v>4280152.8</v>
      </c>
      <c r="H35" s="155"/>
      <c r="I35" s="186"/>
    </row>
    <row r="36" spans="1:9" ht="13.5" customHeight="1">
      <c r="A36" s="185"/>
      <c r="B36" s="159"/>
      <c r="C36" s="192"/>
      <c r="D36" s="159"/>
      <c r="E36" s="159" t="s">
        <v>227</v>
      </c>
      <c r="F36" s="159"/>
      <c r="G36" s="168">
        <v>8412370.4</v>
      </c>
      <c r="H36" s="163"/>
      <c r="I36" s="186"/>
    </row>
    <row r="37" spans="1:9" ht="13.5" customHeight="1">
      <c r="A37" s="185"/>
      <c r="B37" s="159"/>
      <c r="C37" s="192"/>
      <c r="D37" s="159"/>
      <c r="E37" s="159" t="s">
        <v>228</v>
      </c>
      <c r="F37" s="159"/>
      <c r="G37" s="168">
        <v>240464</v>
      </c>
      <c r="H37" s="163"/>
      <c r="I37" s="186"/>
    </row>
    <row r="38" spans="1:9" ht="13.5" customHeight="1">
      <c r="A38" s="185"/>
      <c r="B38" s="159"/>
      <c r="C38" s="192"/>
      <c r="D38" s="159"/>
      <c r="E38" s="159" t="s">
        <v>229</v>
      </c>
      <c r="F38" s="159"/>
      <c r="G38" s="168">
        <v>202916</v>
      </c>
      <c r="H38" s="163"/>
      <c r="I38" s="186"/>
    </row>
    <row r="39" spans="1:9" ht="13.5" customHeight="1">
      <c r="A39" s="185"/>
      <c r="B39" s="159"/>
      <c r="C39" s="192"/>
      <c r="D39" s="159"/>
      <c r="E39" s="159" t="s">
        <v>230</v>
      </c>
      <c r="F39" s="159"/>
      <c r="G39" s="168">
        <v>249539.2</v>
      </c>
      <c r="H39" s="163"/>
      <c r="I39" s="186"/>
    </row>
    <row r="40" spans="1:9" ht="13.5" customHeight="1">
      <c r="A40" s="185"/>
      <c r="B40" s="159"/>
      <c r="C40" s="192"/>
      <c r="D40" s="159"/>
      <c r="E40" s="159" t="s">
        <v>231</v>
      </c>
      <c r="F40" s="159"/>
      <c r="G40" s="168">
        <v>116000</v>
      </c>
      <c r="H40" s="163"/>
      <c r="I40" s="186"/>
    </row>
    <row r="41" spans="1:9" ht="13.5" customHeight="1">
      <c r="A41" s="185"/>
      <c r="B41" s="159"/>
      <c r="C41" s="192"/>
      <c r="D41" s="159"/>
      <c r="E41" s="159" t="s">
        <v>232</v>
      </c>
      <c r="F41" s="154"/>
      <c r="G41" s="157">
        <v>3673364</v>
      </c>
      <c r="H41" s="155"/>
      <c r="I41" s="186"/>
    </row>
    <row r="42" spans="1:9" ht="13.5" customHeight="1">
      <c r="A42" s="185"/>
      <c r="B42" s="159"/>
      <c r="C42" s="192"/>
      <c r="D42" s="159"/>
      <c r="E42" s="159" t="s">
        <v>233</v>
      </c>
      <c r="F42" s="154"/>
      <c r="G42" s="167">
        <f>SUM(G9:G41)</f>
        <v>158339898.2</v>
      </c>
      <c r="H42" s="155"/>
      <c r="I42" s="186"/>
    </row>
    <row r="43" spans="1:9" ht="13.5" customHeight="1">
      <c r="A43" s="185"/>
      <c r="B43" s="159"/>
      <c r="C43" s="194" t="s">
        <v>234</v>
      </c>
      <c r="D43" s="159"/>
      <c r="E43" s="159"/>
      <c r="F43" s="154"/>
      <c r="G43" s="170"/>
      <c r="H43" s="205">
        <f>G7+G42</f>
        <v>233350836.2</v>
      </c>
      <c r="I43" s="186"/>
    </row>
    <row r="44" spans="1:9" ht="13.5" customHeight="1">
      <c r="A44" s="185"/>
      <c r="B44" s="159" t="s">
        <v>148</v>
      </c>
      <c r="C44" s="159" t="s">
        <v>235</v>
      </c>
      <c r="D44" s="159"/>
      <c r="E44" s="159"/>
      <c r="F44" s="154"/>
      <c r="G44" s="170"/>
      <c r="H44" s="155"/>
      <c r="I44" s="186"/>
    </row>
    <row r="45" spans="1:9" ht="13.5" customHeight="1">
      <c r="A45" s="185"/>
      <c r="B45" s="159"/>
      <c r="C45" s="324" t="s">
        <v>192</v>
      </c>
      <c r="D45" s="324"/>
      <c r="E45" s="159" t="s">
        <v>193</v>
      </c>
      <c r="F45" s="154"/>
      <c r="G45" s="170"/>
      <c r="H45" s="155"/>
      <c r="I45" s="186"/>
    </row>
    <row r="46" spans="1:9" ht="13.5" customHeight="1">
      <c r="A46" s="185"/>
      <c r="B46" s="159"/>
      <c r="C46" s="192"/>
      <c r="D46" s="159"/>
      <c r="E46" s="159" t="s">
        <v>194</v>
      </c>
      <c r="F46" s="154"/>
      <c r="G46" s="170">
        <v>5593995</v>
      </c>
      <c r="H46" s="155"/>
      <c r="I46" s="186"/>
    </row>
    <row r="47" spans="1:9" ht="13.5" customHeight="1">
      <c r="A47" s="185"/>
      <c r="B47" s="159"/>
      <c r="C47" s="192"/>
      <c r="D47" s="159"/>
      <c r="E47" s="159" t="s">
        <v>195</v>
      </c>
      <c r="F47" s="154"/>
      <c r="G47" s="170">
        <v>780188</v>
      </c>
      <c r="H47" s="155"/>
      <c r="I47" s="186"/>
    </row>
    <row r="48" spans="1:9" ht="13.5" customHeight="1">
      <c r="A48" s="185"/>
      <c r="B48" s="159"/>
      <c r="C48" s="192"/>
      <c r="D48" s="159"/>
      <c r="E48" s="159" t="s">
        <v>196</v>
      </c>
      <c r="F48" s="154"/>
      <c r="G48" s="155">
        <v>220117</v>
      </c>
      <c r="H48" s="155"/>
      <c r="I48" s="186"/>
    </row>
    <row r="49" spans="1:9" ht="13.5" customHeight="1">
      <c r="A49" s="185"/>
      <c r="B49" s="159"/>
      <c r="C49" s="192"/>
      <c r="D49" s="159"/>
      <c r="E49" s="159" t="s">
        <v>197</v>
      </c>
      <c r="F49" s="154"/>
      <c r="G49" s="167">
        <f>SUM(G46:G48)</f>
        <v>6594300</v>
      </c>
      <c r="H49" s="155"/>
      <c r="I49" s="186"/>
    </row>
    <row r="50" spans="1:9" ht="13.5" customHeight="1">
      <c r="A50" s="185"/>
      <c r="B50" s="159"/>
      <c r="C50" s="324" t="s">
        <v>198</v>
      </c>
      <c r="D50" s="324"/>
      <c r="E50" s="159"/>
      <c r="F50" s="154"/>
      <c r="G50" s="170"/>
      <c r="H50" s="155"/>
      <c r="I50" s="186"/>
    </row>
    <row r="51" spans="1:9" ht="13.5" customHeight="1">
      <c r="A51" s="185"/>
      <c r="B51" s="159"/>
      <c r="C51" s="193"/>
      <c r="D51" s="193"/>
      <c r="E51" s="159" t="s">
        <v>199</v>
      </c>
      <c r="F51" s="154"/>
      <c r="G51" s="170"/>
      <c r="H51" s="155"/>
      <c r="I51" s="186"/>
    </row>
    <row r="52" spans="1:9" ht="13.5" customHeight="1">
      <c r="A52" s="185"/>
      <c r="B52" s="159"/>
      <c r="C52" s="193"/>
      <c r="D52" s="193"/>
      <c r="E52" s="159" t="s">
        <v>206</v>
      </c>
      <c r="F52" s="154"/>
      <c r="G52" s="195">
        <v>3471562</v>
      </c>
      <c r="H52" s="155"/>
      <c r="I52" s="186"/>
    </row>
    <row r="53" spans="1:9" ht="13.5" customHeight="1">
      <c r="A53" s="185"/>
      <c r="B53" s="159"/>
      <c r="C53" s="193"/>
      <c r="D53" s="193"/>
      <c r="E53" s="189" t="s">
        <v>207</v>
      </c>
      <c r="F53" s="154"/>
      <c r="G53" s="195">
        <v>286559</v>
      </c>
      <c r="H53" s="155"/>
      <c r="I53" s="186"/>
    </row>
    <row r="54" spans="1:9" ht="13.5" customHeight="1">
      <c r="A54" s="185"/>
      <c r="B54" s="159"/>
      <c r="C54" s="193"/>
      <c r="D54" s="193"/>
      <c r="E54" s="159" t="s">
        <v>208</v>
      </c>
      <c r="F54" s="154"/>
      <c r="G54" s="195">
        <v>1885594.2</v>
      </c>
      <c r="H54" s="155"/>
      <c r="I54" s="186"/>
    </row>
    <row r="55" spans="1:9" ht="13.5" customHeight="1">
      <c r="A55" s="185"/>
      <c r="B55" s="159"/>
      <c r="C55" s="193"/>
      <c r="D55" s="193"/>
      <c r="E55" s="159" t="s">
        <v>209</v>
      </c>
      <c r="F55" s="154"/>
      <c r="G55" s="195">
        <v>781951</v>
      </c>
      <c r="H55" s="155"/>
      <c r="I55" s="186"/>
    </row>
    <row r="56" spans="1:9" ht="13.5" customHeight="1">
      <c r="A56" s="185"/>
      <c r="B56" s="159"/>
      <c r="C56" s="193"/>
      <c r="D56" s="193"/>
      <c r="E56" s="159" t="s">
        <v>210</v>
      </c>
      <c r="F56" s="154"/>
      <c r="G56" s="195">
        <v>93635.6</v>
      </c>
      <c r="H56" s="155"/>
      <c r="I56" s="186"/>
    </row>
    <row r="57" spans="1:9" ht="13.5" customHeight="1">
      <c r="A57" s="185"/>
      <c r="B57" s="159"/>
      <c r="C57" s="193"/>
      <c r="D57" s="193"/>
      <c r="E57" s="159" t="s">
        <v>211</v>
      </c>
      <c r="F57" s="154"/>
      <c r="G57" s="195">
        <v>390609.4</v>
      </c>
      <c r="H57" s="155"/>
      <c r="I57" s="186"/>
    </row>
    <row r="58" spans="1:9" ht="13.5" customHeight="1">
      <c r="A58" s="185"/>
      <c r="B58" s="159"/>
      <c r="C58" s="193"/>
      <c r="D58" s="193"/>
      <c r="E58" s="159" t="s">
        <v>212</v>
      </c>
      <c r="F58" s="154"/>
      <c r="G58" s="195">
        <v>1667859.4</v>
      </c>
      <c r="H58" s="155"/>
      <c r="I58" s="186"/>
    </row>
    <row r="59" spans="1:9" ht="13.5" customHeight="1">
      <c r="A59" s="185"/>
      <c r="B59" s="159"/>
      <c r="C59" s="193"/>
      <c r="D59" s="193"/>
      <c r="E59" s="159" t="s">
        <v>213</v>
      </c>
      <c r="F59" s="154"/>
      <c r="G59" s="195">
        <v>17077.2</v>
      </c>
      <c r="H59" s="155"/>
      <c r="I59" s="186"/>
    </row>
    <row r="60" spans="1:9" ht="13.5" customHeight="1">
      <c r="A60" s="185"/>
      <c r="B60" s="159"/>
      <c r="C60" s="193"/>
      <c r="D60" s="193"/>
      <c r="E60" s="159" t="s">
        <v>214</v>
      </c>
      <c r="F60" s="154"/>
      <c r="G60" s="195">
        <v>71054</v>
      </c>
      <c r="H60" s="155"/>
      <c r="I60" s="186"/>
    </row>
    <row r="61" spans="1:9" ht="13.5" customHeight="1">
      <c r="A61" s="185"/>
      <c r="B61" s="159"/>
      <c r="C61" s="193"/>
      <c r="D61" s="193"/>
      <c r="E61" s="159" t="s">
        <v>215</v>
      </c>
      <c r="F61" s="154"/>
      <c r="G61" s="195">
        <v>1634706</v>
      </c>
      <c r="H61" s="155"/>
      <c r="I61" s="186"/>
    </row>
    <row r="62" spans="1:9" ht="13.5" customHeight="1">
      <c r="A62" s="185"/>
      <c r="B62" s="159"/>
      <c r="C62" s="193"/>
      <c r="D62" s="193"/>
      <c r="E62" s="159" t="s">
        <v>216</v>
      </c>
      <c r="F62" s="154"/>
      <c r="G62" s="195">
        <v>1135543.4</v>
      </c>
      <c r="H62" s="155"/>
      <c r="I62" s="186"/>
    </row>
    <row r="63" spans="1:9" ht="13.5" customHeight="1">
      <c r="A63" s="185"/>
      <c r="B63" s="159"/>
      <c r="C63" s="193"/>
      <c r="D63" s="193"/>
      <c r="E63" s="159" t="s">
        <v>217</v>
      </c>
      <c r="F63" s="154"/>
      <c r="G63" s="195">
        <v>8814</v>
      </c>
      <c r="H63" s="155"/>
      <c r="I63" s="186"/>
    </row>
    <row r="64" spans="1:9" ht="13.5" customHeight="1">
      <c r="A64" s="185"/>
      <c r="B64" s="159"/>
      <c r="C64" s="193"/>
      <c r="D64" s="193"/>
      <c r="E64" s="159" t="s">
        <v>218</v>
      </c>
      <c r="F64" s="154"/>
      <c r="G64" s="195">
        <v>113310.4</v>
      </c>
      <c r="H64" s="155"/>
      <c r="I64" s="186"/>
    </row>
    <row r="65" spans="1:9" ht="13.5" customHeight="1">
      <c r="A65" s="185"/>
      <c r="B65" s="159"/>
      <c r="C65" s="193"/>
      <c r="D65" s="193"/>
      <c r="E65" s="159" t="s">
        <v>219</v>
      </c>
      <c r="F65" s="154"/>
      <c r="G65" s="195">
        <v>609075</v>
      </c>
      <c r="H65" s="155"/>
      <c r="I65" s="186"/>
    </row>
    <row r="66" spans="1:9" ht="13.5" customHeight="1">
      <c r="A66" s="185"/>
      <c r="B66" s="159"/>
      <c r="C66" s="193"/>
      <c r="D66" s="193"/>
      <c r="E66" s="159" t="s">
        <v>220</v>
      </c>
      <c r="F66" s="154"/>
      <c r="G66" s="195">
        <v>368811.4</v>
      </c>
      <c r="H66" s="155"/>
      <c r="I66" s="186"/>
    </row>
    <row r="67" spans="1:9" ht="13.5" customHeight="1">
      <c r="A67" s="185"/>
      <c r="B67" s="159"/>
      <c r="C67" s="193"/>
      <c r="D67" s="193"/>
      <c r="E67" s="159" t="s">
        <v>221</v>
      </c>
      <c r="F67" s="154"/>
      <c r="G67" s="195">
        <v>86205.2</v>
      </c>
      <c r="H67" s="155"/>
      <c r="I67" s="186"/>
    </row>
    <row r="68" spans="1:9" ht="13.5" customHeight="1">
      <c r="A68" s="185"/>
      <c r="B68" s="159"/>
      <c r="C68" s="193"/>
      <c r="D68" s="193"/>
      <c r="E68" s="159" t="s">
        <v>222</v>
      </c>
      <c r="F68" s="154"/>
      <c r="G68" s="195">
        <v>61431</v>
      </c>
      <c r="H68" s="155"/>
      <c r="I68" s="186"/>
    </row>
    <row r="69" spans="1:9" ht="13.5" customHeight="1">
      <c r="A69" s="185"/>
      <c r="B69" s="159"/>
      <c r="C69" s="193"/>
      <c r="D69" s="193"/>
      <c r="E69" s="159" t="s">
        <v>223</v>
      </c>
      <c r="F69" s="154"/>
      <c r="G69" s="195">
        <v>599159.8</v>
      </c>
      <c r="H69" s="155"/>
      <c r="I69" s="186"/>
    </row>
    <row r="70" spans="1:9" ht="13.5" customHeight="1">
      <c r="A70" s="185"/>
      <c r="B70" s="159"/>
      <c r="C70" s="193"/>
      <c r="D70" s="193"/>
      <c r="E70" s="159" t="s">
        <v>224</v>
      </c>
      <c r="F70" s="154"/>
      <c r="G70" s="195">
        <v>242272.8</v>
      </c>
      <c r="H70" s="155"/>
      <c r="I70" s="186"/>
    </row>
    <row r="71" spans="1:9" ht="13.5" customHeight="1">
      <c r="A71" s="185"/>
      <c r="B71" s="159"/>
      <c r="C71" s="193"/>
      <c r="D71" s="193"/>
      <c r="E71" s="159" t="s">
        <v>225</v>
      </c>
      <c r="F71" s="154"/>
      <c r="G71" s="195">
        <v>1881771.2</v>
      </c>
      <c r="H71" s="155"/>
      <c r="I71" s="186"/>
    </row>
    <row r="72" spans="1:9" ht="13.5" customHeight="1">
      <c r="A72" s="185"/>
      <c r="B72" s="159"/>
      <c r="C72" s="193"/>
      <c r="D72" s="193"/>
      <c r="E72" s="159" t="s">
        <v>226</v>
      </c>
      <c r="F72" s="154"/>
      <c r="G72" s="195">
        <v>1070038.2</v>
      </c>
      <c r="H72" s="155"/>
      <c r="I72" s="186"/>
    </row>
    <row r="73" spans="1:9" ht="13.5" customHeight="1">
      <c r="A73" s="185"/>
      <c r="B73" s="159"/>
      <c r="C73" s="193"/>
      <c r="D73" s="193"/>
      <c r="E73" s="159" t="s">
        <v>227</v>
      </c>
      <c r="F73" s="154"/>
      <c r="G73" s="195">
        <v>2103092.6</v>
      </c>
      <c r="H73" s="156"/>
      <c r="I73" s="196"/>
    </row>
    <row r="74" spans="1:9" ht="13.5" customHeight="1">
      <c r="A74" s="185"/>
      <c r="B74" s="159"/>
      <c r="C74" s="193"/>
      <c r="D74" s="193"/>
      <c r="E74" s="159" t="s">
        <v>228</v>
      </c>
      <c r="F74" s="159"/>
      <c r="G74" s="169">
        <v>60116</v>
      </c>
      <c r="H74" s="170"/>
      <c r="I74" s="196"/>
    </row>
    <row r="75" spans="1:9" ht="13.5" customHeight="1">
      <c r="A75" s="185"/>
      <c r="B75" s="159"/>
      <c r="C75" s="193"/>
      <c r="D75" s="193"/>
      <c r="E75" s="159" t="s">
        <v>229</v>
      </c>
      <c r="F75" s="159"/>
      <c r="G75" s="169">
        <v>50729</v>
      </c>
      <c r="H75" s="170"/>
      <c r="I75" s="196"/>
    </row>
    <row r="76" spans="1:9" ht="13.5" customHeight="1">
      <c r="A76" s="185"/>
      <c r="B76" s="159"/>
      <c r="C76" s="193"/>
      <c r="D76" s="193"/>
      <c r="E76" s="159" t="s">
        <v>230</v>
      </c>
      <c r="F76" s="159"/>
      <c r="G76" s="169">
        <v>62384.8</v>
      </c>
      <c r="H76" s="170"/>
      <c r="I76" s="196"/>
    </row>
    <row r="77" spans="1:9" ht="13.5" customHeight="1">
      <c r="A77" s="185"/>
      <c r="B77" s="159"/>
      <c r="C77" s="193"/>
      <c r="D77" s="193"/>
      <c r="E77" s="159" t="s">
        <v>231</v>
      </c>
      <c r="F77" s="159"/>
      <c r="G77" s="169">
        <v>29000</v>
      </c>
      <c r="H77" s="170"/>
      <c r="I77" s="196"/>
    </row>
    <row r="78" spans="1:9" ht="13.5" customHeight="1">
      <c r="A78" s="185"/>
      <c r="B78" s="159"/>
      <c r="C78" s="193"/>
      <c r="D78" s="193"/>
      <c r="E78" s="159" t="s">
        <v>232</v>
      </c>
      <c r="F78" s="159"/>
      <c r="G78" s="169">
        <v>918342</v>
      </c>
      <c r="H78" s="170"/>
      <c r="I78" s="196"/>
    </row>
    <row r="79" spans="1:9" ht="13.5" customHeight="1">
      <c r="A79" s="185"/>
      <c r="B79" s="159"/>
      <c r="C79" s="193"/>
      <c r="D79" s="193"/>
      <c r="E79" s="149"/>
      <c r="F79" s="154"/>
      <c r="G79" s="167">
        <f>SUM(G51:G78)</f>
        <v>19700704.6</v>
      </c>
      <c r="H79" s="155"/>
      <c r="I79" s="186"/>
    </row>
    <row r="80" spans="1:9" ht="13.5" customHeight="1">
      <c r="A80" s="185"/>
      <c r="B80" s="159"/>
      <c r="C80" s="159" t="s">
        <v>236</v>
      </c>
      <c r="D80" s="193"/>
      <c r="E80" s="149"/>
      <c r="F80" s="159"/>
      <c r="G80" s="172"/>
      <c r="H80" s="206">
        <f>G49+G79</f>
        <v>26295004.6</v>
      </c>
      <c r="I80" s="186"/>
    </row>
    <row r="81" spans="1:9" ht="13.5" customHeight="1">
      <c r="A81" s="185"/>
      <c r="B81" s="321" t="s">
        <v>237</v>
      </c>
      <c r="C81" s="321"/>
      <c r="D81" s="159"/>
      <c r="E81" s="159"/>
      <c r="F81" s="159"/>
      <c r="G81" s="168"/>
      <c r="H81" s="163"/>
      <c r="I81" s="207">
        <f>H43+H80</f>
        <v>259645840.79999998</v>
      </c>
    </row>
    <row r="82" spans="1:9" ht="13.5" customHeight="1">
      <c r="A82" s="218"/>
      <c r="B82" s="174"/>
      <c r="C82" s="164" t="s">
        <v>238</v>
      </c>
      <c r="D82" s="164"/>
      <c r="E82" s="164"/>
      <c r="F82" s="165"/>
      <c r="G82" s="166"/>
      <c r="H82" s="175"/>
      <c r="I82" s="191">
        <f>'印刷用収入'!I57-I81</f>
        <v>-1443763.7999999821</v>
      </c>
    </row>
    <row r="83" spans="1:9" ht="13.5" customHeight="1">
      <c r="A83" s="185" t="s">
        <v>239</v>
      </c>
      <c r="B83" s="320" t="s">
        <v>240</v>
      </c>
      <c r="C83" s="320"/>
      <c r="D83" s="159"/>
      <c r="E83" s="159"/>
      <c r="F83" s="154"/>
      <c r="G83" s="170"/>
      <c r="H83" s="155"/>
      <c r="I83" s="186"/>
    </row>
    <row r="84" spans="1:9" ht="13.5" customHeight="1">
      <c r="A84" s="185"/>
      <c r="B84" s="159"/>
      <c r="C84" s="159" t="s">
        <v>242</v>
      </c>
      <c r="D84" s="159"/>
      <c r="E84" s="159"/>
      <c r="F84" s="154"/>
      <c r="G84" s="170">
        <v>321161</v>
      </c>
      <c r="H84" s="155"/>
      <c r="I84" s="186"/>
    </row>
    <row r="85" spans="1:9" ht="13.5" customHeight="1">
      <c r="A85" s="185"/>
      <c r="B85" s="159"/>
      <c r="C85" s="159" t="s">
        <v>243</v>
      </c>
      <c r="D85" s="159"/>
      <c r="E85" s="159"/>
      <c r="F85" s="154"/>
      <c r="G85" s="170">
        <v>398100</v>
      </c>
      <c r="H85" s="155"/>
      <c r="I85" s="186"/>
    </row>
    <row r="86" spans="1:9" ht="13.5" customHeight="1">
      <c r="A86" s="185"/>
      <c r="B86" s="159"/>
      <c r="C86" s="159"/>
      <c r="D86" s="159"/>
      <c r="E86" s="159"/>
      <c r="F86" s="154"/>
      <c r="G86" s="157"/>
      <c r="H86" s="205">
        <f>G84+G85</f>
        <v>719261</v>
      </c>
      <c r="I86" s="186"/>
    </row>
    <row r="87" spans="1:9" ht="13.5" customHeight="1">
      <c r="A87" s="218"/>
      <c r="B87" s="325" t="s">
        <v>244</v>
      </c>
      <c r="C87" s="325"/>
      <c r="D87" s="164"/>
      <c r="E87" s="164"/>
      <c r="F87" s="165"/>
      <c r="G87" s="166"/>
      <c r="H87" s="157"/>
      <c r="I87" s="207">
        <f>H85+H86</f>
        <v>719261</v>
      </c>
    </row>
    <row r="88" spans="1:9" ht="13.5" customHeight="1">
      <c r="A88" s="185"/>
      <c r="B88" s="159"/>
      <c r="C88" s="326" t="s">
        <v>245</v>
      </c>
      <c r="D88" s="326"/>
      <c r="E88" s="326"/>
      <c r="F88" s="154"/>
      <c r="G88" s="170"/>
      <c r="H88" s="155"/>
      <c r="I88" s="207">
        <f>I82-I87</f>
        <v>-2163024.799999982</v>
      </c>
    </row>
    <row r="89" spans="1:9" ht="13.5" customHeight="1">
      <c r="A89" s="185"/>
      <c r="B89" s="159"/>
      <c r="C89" s="194"/>
      <c r="D89" s="159"/>
      <c r="E89" s="159"/>
      <c r="F89" s="154"/>
      <c r="G89" s="170"/>
      <c r="H89" s="155"/>
      <c r="I89" s="186"/>
    </row>
    <row r="90" spans="1:9" ht="13.5" customHeight="1">
      <c r="A90" s="185"/>
      <c r="B90" s="159"/>
      <c r="C90" s="327" t="s">
        <v>246</v>
      </c>
      <c r="D90" s="327"/>
      <c r="E90" s="327"/>
      <c r="F90" s="154"/>
      <c r="G90" s="170"/>
      <c r="H90" s="155"/>
      <c r="I90" s="208"/>
    </row>
    <row r="91" spans="1:9" ht="13.5" customHeight="1">
      <c r="A91" s="185"/>
      <c r="B91" s="159"/>
      <c r="C91" s="321" t="s">
        <v>247</v>
      </c>
      <c r="D91" s="321"/>
      <c r="E91" s="321"/>
      <c r="F91" s="154"/>
      <c r="G91" s="170"/>
      <c r="H91" s="155"/>
      <c r="I91" s="207">
        <f>I88-I89-I90</f>
        <v>-2163024.799999982</v>
      </c>
    </row>
    <row r="92" spans="1:9" ht="13.5" customHeight="1">
      <c r="A92" s="204"/>
      <c r="B92" s="159"/>
      <c r="C92" s="321" t="s">
        <v>248</v>
      </c>
      <c r="D92" s="321"/>
      <c r="E92" s="321"/>
      <c r="F92" s="154"/>
      <c r="G92" s="170"/>
      <c r="H92" s="155"/>
      <c r="I92" s="197">
        <v>8458303</v>
      </c>
    </row>
    <row r="93" spans="1:9" ht="13.5" customHeight="1">
      <c r="A93" s="198"/>
      <c r="B93" s="199"/>
      <c r="C93" s="322" t="s">
        <v>249</v>
      </c>
      <c r="D93" s="322"/>
      <c r="E93" s="322"/>
      <c r="F93" s="200"/>
      <c r="G93" s="201"/>
      <c r="H93" s="202"/>
      <c r="I93" s="203">
        <f>I91+I92</f>
        <v>6295278.200000018</v>
      </c>
    </row>
    <row r="94" spans="1:9" ht="13.5" customHeight="1">
      <c r="A94" s="178"/>
      <c r="B94" s="176"/>
      <c r="C94" s="176"/>
      <c r="D94" s="176"/>
      <c r="E94" s="176"/>
      <c r="F94" s="176"/>
      <c r="G94" s="177"/>
      <c r="H94" s="177"/>
      <c r="I94" s="177"/>
    </row>
    <row r="95" spans="1:9" ht="13.5" customHeight="1">
      <c r="A95" s="180"/>
      <c r="B95" s="178"/>
      <c r="C95" s="178"/>
      <c r="D95" s="178"/>
      <c r="E95" s="178"/>
      <c r="F95" s="178"/>
      <c r="G95" s="179"/>
      <c r="H95" s="179"/>
      <c r="I95" s="179"/>
    </row>
    <row r="96" spans="1:9" ht="13.5" customHeight="1">
      <c r="A96" s="171"/>
      <c r="B96" s="180"/>
      <c r="C96" s="180"/>
      <c r="D96" s="180"/>
      <c r="E96" s="180"/>
      <c r="F96" s="180"/>
      <c r="G96" s="152"/>
      <c r="H96" s="152"/>
      <c r="I96" s="152"/>
    </row>
    <row r="97" spans="1:9" ht="13.5" customHeight="1">
      <c r="A97" s="171"/>
      <c r="B97" s="171"/>
      <c r="C97" s="171"/>
      <c r="D97" s="171"/>
      <c r="E97" s="171"/>
      <c r="F97" s="171"/>
      <c r="G97" s="181"/>
      <c r="H97" s="181"/>
      <c r="I97" s="181"/>
    </row>
    <row r="98" spans="1:9" ht="13.5" customHeight="1">
      <c r="A98" s="171"/>
      <c r="B98" s="171"/>
      <c r="C98" s="171"/>
      <c r="D98" s="171"/>
      <c r="E98" s="171"/>
      <c r="F98" s="171"/>
      <c r="G98" s="181"/>
      <c r="H98" s="181"/>
      <c r="I98" s="181"/>
    </row>
    <row r="99" spans="1:9" ht="13.5" customHeight="1">
      <c r="A99" s="171"/>
      <c r="B99" s="171"/>
      <c r="C99" s="171"/>
      <c r="D99" s="171"/>
      <c r="E99" s="171"/>
      <c r="F99" s="171"/>
      <c r="G99" s="181"/>
      <c r="H99" s="181"/>
      <c r="I99" s="181"/>
    </row>
    <row r="100" spans="1:9" ht="13.5" customHeight="1">
      <c r="A100" s="171"/>
      <c r="B100" s="171"/>
      <c r="C100" s="171"/>
      <c r="D100" s="171"/>
      <c r="E100" s="171"/>
      <c r="F100" s="171"/>
      <c r="G100" s="181"/>
      <c r="H100" s="181"/>
      <c r="I100" s="181"/>
    </row>
    <row r="101" spans="1:9" ht="13.5" customHeight="1">
      <c r="A101" s="171"/>
      <c r="B101" s="171"/>
      <c r="C101" s="171"/>
      <c r="D101" s="171"/>
      <c r="E101" s="171"/>
      <c r="F101" s="171"/>
      <c r="G101" s="181"/>
      <c r="H101" s="181"/>
      <c r="I101" s="181"/>
    </row>
    <row r="102" spans="1:9" ht="13.5" customHeight="1">
      <c r="A102" s="171"/>
      <c r="B102" s="171"/>
      <c r="C102" s="171"/>
      <c r="D102" s="171"/>
      <c r="E102" s="171"/>
      <c r="F102" s="171"/>
      <c r="G102" s="181"/>
      <c r="H102" s="181"/>
      <c r="I102" s="181"/>
    </row>
    <row r="103" spans="1:9" ht="13.5" customHeight="1">
      <c r="A103" s="171"/>
      <c r="B103" s="171"/>
      <c r="C103" s="171"/>
      <c r="D103" s="171"/>
      <c r="E103" s="171"/>
      <c r="F103" s="171"/>
      <c r="G103" s="181"/>
      <c r="H103" s="181"/>
      <c r="I103" s="181"/>
    </row>
    <row r="104" spans="1:9" ht="13.5" customHeight="1">
      <c r="A104" s="171"/>
      <c r="B104" s="171"/>
      <c r="C104" s="171"/>
      <c r="D104" s="171"/>
      <c r="E104" s="171"/>
      <c r="F104" s="171"/>
      <c r="G104" s="181"/>
      <c r="H104" s="181"/>
      <c r="I104" s="181"/>
    </row>
    <row r="105" spans="1:9" ht="13.5" customHeight="1">
      <c r="A105" s="171"/>
      <c r="B105" s="171"/>
      <c r="C105" s="171"/>
      <c r="D105" s="171"/>
      <c r="E105" s="171"/>
      <c r="F105" s="171"/>
      <c r="G105" s="181"/>
      <c r="H105" s="181"/>
      <c r="I105" s="181"/>
    </row>
    <row r="106" spans="1:9" ht="13.5" customHeight="1">
      <c r="A106" s="171"/>
      <c r="B106" s="171"/>
      <c r="C106" s="171"/>
      <c r="D106" s="171"/>
      <c r="E106" s="171"/>
      <c r="F106" s="171"/>
      <c r="G106" s="181"/>
      <c r="H106" s="181"/>
      <c r="I106" s="181"/>
    </row>
    <row r="107" spans="1:9" ht="13.5" customHeight="1">
      <c r="A107" s="171"/>
      <c r="B107" s="171"/>
      <c r="C107" s="171"/>
      <c r="D107" s="171"/>
      <c r="E107" s="171"/>
      <c r="F107" s="171"/>
      <c r="G107" s="181"/>
      <c r="H107" s="181"/>
      <c r="I107" s="181"/>
    </row>
    <row r="108" spans="1:9" ht="13.5" customHeight="1">
      <c r="A108" s="171"/>
      <c r="B108" s="171"/>
      <c r="C108" s="171"/>
      <c r="D108" s="171"/>
      <c r="E108" s="171"/>
      <c r="F108" s="171"/>
      <c r="G108" s="181"/>
      <c r="H108" s="181"/>
      <c r="I108" s="181"/>
    </row>
    <row r="109" spans="1:9" ht="13.5" customHeight="1">
      <c r="A109" s="171"/>
      <c r="B109" s="171"/>
      <c r="C109" s="171"/>
      <c r="D109" s="171"/>
      <c r="E109" s="171"/>
      <c r="F109" s="171"/>
      <c r="G109" s="181"/>
      <c r="H109" s="181"/>
      <c r="I109" s="181"/>
    </row>
    <row r="110" spans="1:9" ht="13.5" customHeight="1">
      <c r="A110" s="171"/>
      <c r="B110" s="171"/>
      <c r="C110" s="171"/>
      <c r="D110" s="171"/>
      <c r="E110" s="171"/>
      <c r="F110" s="171"/>
      <c r="G110" s="181"/>
      <c r="H110" s="181"/>
      <c r="I110" s="181"/>
    </row>
    <row r="111" spans="1:9" ht="13.5" customHeight="1">
      <c r="A111" s="171"/>
      <c r="B111" s="171"/>
      <c r="C111" s="171"/>
      <c r="D111" s="171"/>
      <c r="E111" s="171"/>
      <c r="F111" s="171"/>
      <c r="G111" s="181"/>
      <c r="H111" s="181"/>
      <c r="I111" s="181"/>
    </row>
    <row r="112" spans="1:9" ht="13.5" customHeight="1">
      <c r="A112" s="171"/>
      <c r="B112" s="171"/>
      <c r="C112" s="171"/>
      <c r="D112" s="171"/>
      <c r="E112" s="171"/>
      <c r="F112" s="171"/>
      <c r="G112" s="181"/>
      <c r="H112" s="181"/>
      <c r="I112" s="181"/>
    </row>
    <row r="113" spans="1:9" ht="13.5" customHeight="1">
      <c r="A113" s="171"/>
      <c r="B113" s="171"/>
      <c r="C113" s="171"/>
      <c r="D113" s="171"/>
      <c r="E113" s="171"/>
      <c r="F113" s="171"/>
      <c r="G113" s="181"/>
      <c r="H113" s="181"/>
      <c r="I113" s="181"/>
    </row>
    <row r="114" spans="1:9" ht="13.5" customHeight="1">
      <c r="A114" s="171"/>
      <c r="B114" s="171"/>
      <c r="C114" s="171"/>
      <c r="D114" s="171"/>
      <c r="E114" s="171"/>
      <c r="F114" s="171"/>
      <c r="G114" s="181"/>
      <c r="H114" s="181"/>
      <c r="I114" s="181"/>
    </row>
    <row r="115" spans="1:9" ht="13.5" customHeight="1">
      <c r="A115" s="171"/>
      <c r="B115" s="171"/>
      <c r="C115" s="171"/>
      <c r="D115" s="171"/>
      <c r="E115" s="171"/>
      <c r="F115" s="171"/>
      <c r="G115" s="181"/>
      <c r="H115" s="181"/>
      <c r="I115" s="181"/>
    </row>
    <row r="116" spans="1:9" ht="13.5" customHeight="1">
      <c r="A116" s="171"/>
      <c r="B116" s="171"/>
      <c r="C116" s="171"/>
      <c r="D116" s="171"/>
      <c r="E116" s="171"/>
      <c r="F116" s="171"/>
      <c r="G116" s="181"/>
      <c r="H116" s="181"/>
      <c r="I116" s="181"/>
    </row>
    <row r="117" spans="1:9" ht="13.5" customHeight="1">
      <c r="A117" s="171"/>
      <c r="B117" s="171"/>
      <c r="C117" s="171"/>
      <c r="D117" s="171"/>
      <c r="E117" s="171"/>
      <c r="F117" s="171"/>
      <c r="G117" s="181"/>
      <c r="H117" s="181"/>
      <c r="I117" s="181"/>
    </row>
    <row r="118" spans="1:9" ht="13.5" customHeight="1">
      <c r="A118" s="171"/>
      <c r="B118" s="171"/>
      <c r="C118" s="171"/>
      <c r="D118" s="171"/>
      <c r="E118" s="171"/>
      <c r="F118" s="171"/>
      <c r="G118" s="181"/>
      <c r="H118" s="181"/>
      <c r="I118" s="181"/>
    </row>
    <row r="119" spans="1:9" ht="13.5" customHeight="1">
      <c r="A119" s="171"/>
      <c r="B119" s="171"/>
      <c r="C119" s="171"/>
      <c r="D119" s="171"/>
      <c r="E119" s="171"/>
      <c r="F119" s="171"/>
      <c r="G119" s="181"/>
      <c r="H119" s="181"/>
      <c r="I119" s="181"/>
    </row>
    <row r="120" spans="1:9" ht="13.5" customHeight="1">
      <c r="A120" s="171"/>
      <c r="B120" s="171"/>
      <c r="C120" s="171"/>
      <c r="D120" s="171"/>
      <c r="E120" s="171"/>
      <c r="F120" s="171"/>
      <c r="G120" s="181"/>
      <c r="H120" s="181"/>
      <c r="I120" s="181"/>
    </row>
    <row r="121" spans="1:9" ht="13.5" customHeight="1">
      <c r="A121" s="171"/>
      <c r="B121" s="171"/>
      <c r="C121" s="171"/>
      <c r="D121" s="171"/>
      <c r="E121" s="171"/>
      <c r="F121" s="171"/>
      <c r="G121" s="181"/>
      <c r="H121" s="181"/>
      <c r="I121" s="181"/>
    </row>
  </sheetData>
  <mergeCells count="13">
    <mergeCell ref="C93:E93"/>
    <mergeCell ref="C88:E88"/>
    <mergeCell ref="C90:E90"/>
    <mergeCell ref="C91:E91"/>
    <mergeCell ref="C92:E92"/>
    <mergeCell ref="C50:D50"/>
    <mergeCell ref="B81:C81"/>
    <mergeCell ref="B83:C83"/>
    <mergeCell ref="B87:C87"/>
    <mergeCell ref="B1:C1"/>
    <mergeCell ref="C2:D2"/>
    <mergeCell ref="C8:D8"/>
    <mergeCell ref="C45:D45"/>
  </mergeCells>
  <printOptions/>
  <pageMargins left="0.6097222222222223" right="0.25" top="0.2" bottom="0.18958333333333333" header="0.2" footer="0.2097222222222222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3"/>
  <sheetViews>
    <sheetView workbookViewId="0" topLeftCell="A52">
      <selection activeCell="K63" sqref="K63"/>
    </sheetView>
  </sheetViews>
  <sheetFormatPr defaultColWidth="9.00390625" defaultRowHeight="15.75" customHeight="1"/>
  <cols>
    <col min="1" max="1" width="2.875" style="81" customWidth="1"/>
    <col min="2" max="2" width="3.625" style="81" customWidth="1"/>
    <col min="3" max="3" width="37.125" style="81" bestFit="1" customWidth="1"/>
    <col min="4" max="4" width="1.625" style="81" customWidth="1"/>
    <col min="5" max="5" width="12.00390625" style="81" customWidth="1"/>
    <col min="6" max="6" width="2.50390625" style="81" customWidth="1"/>
    <col min="7" max="7" width="10.50390625" style="80" bestFit="1" customWidth="1"/>
    <col min="8" max="9" width="11.375" style="80" bestFit="1" customWidth="1"/>
    <col min="10" max="10" width="12.50390625" style="133" customWidth="1"/>
    <col min="11" max="11" width="6.375" style="133" customWidth="1"/>
    <col min="12" max="14" width="11.625" style="80" bestFit="1" customWidth="1"/>
    <col min="15" max="16384" width="9.00390625" style="81" bestFit="1" customWidth="1"/>
  </cols>
  <sheetData>
    <row r="1" spans="1:11" ht="15.75" customHeight="1">
      <c r="A1" s="328" t="s">
        <v>136</v>
      </c>
      <c r="B1" s="329"/>
      <c r="C1" s="329"/>
      <c r="D1" s="329"/>
      <c r="E1" s="329"/>
      <c r="F1" s="329"/>
      <c r="G1" s="329"/>
      <c r="H1" s="329"/>
      <c r="I1" s="329"/>
      <c r="J1" s="79"/>
      <c r="K1" s="79"/>
    </row>
    <row r="2" spans="1:11" ht="15.75" customHeight="1">
      <c r="A2" s="330" t="s">
        <v>137</v>
      </c>
      <c r="B2" s="330"/>
      <c r="C2" s="330"/>
      <c r="D2" s="330"/>
      <c r="E2" s="330"/>
      <c r="F2" s="330"/>
      <c r="G2" s="330"/>
      <c r="H2" s="330"/>
      <c r="I2" s="330"/>
      <c r="J2" s="82"/>
      <c r="K2" s="82"/>
    </row>
    <row r="3" spans="1:11" ht="15.75" customHeight="1">
      <c r="A3" s="331" t="s">
        <v>138</v>
      </c>
      <c r="B3" s="331"/>
      <c r="C3" s="331"/>
      <c r="D3" s="331"/>
      <c r="E3" s="331"/>
      <c r="F3" s="331"/>
      <c r="G3" s="331"/>
      <c r="H3" s="331"/>
      <c r="I3" s="331"/>
      <c r="J3" s="83"/>
      <c r="K3" s="83"/>
    </row>
    <row r="4" spans="1:11" ht="15.75" customHeight="1">
      <c r="A4" s="84"/>
      <c r="B4" s="84"/>
      <c r="C4" s="84"/>
      <c r="D4" s="84"/>
      <c r="E4" s="84"/>
      <c r="F4" s="84"/>
      <c r="G4" s="332" t="s">
        <v>250</v>
      </c>
      <c r="H4" s="332"/>
      <c r="I4" s="332"/>
      <c r="J4" s="85"/>
      <c r="K4" s="85"/>
    </row>
    <row r="5" spans="1:11" ht="15.75" customHeight="1">
      <c r="A5" s="86"/>
      <c r="B5" s="86"/>
      <c r="C5" s="86"/>
      <c r="D5" s="86"/>
      <c r="E5" s="86"/>
      <c r="F5" s="86"/>
      <c r="G5" s="87"/>
      <c r="H5" s="87"/>
      <c r="I5" s="88" t="s">
        <v>140</v>
      </c>
      <c r="J5" s="89"/>
      <c r="K5" s="89"/>
    </row>
    <row r="6" spans="1:11" ht="15.75" customHeight="1">
      <c r="A6" s="90" t="s">
        <v>141</v>
      </c>
      <c r="B6" s="91"/>
      <c r="C6" s="91"/>
      <c r="D6" s="91"/>
      <c r="E6" s="91"/>
      <c r="F6" s="92"/>
      <c r="G6" s="333" t="s">
        <v>142</v>
      </c>
      <c r="H6" s="334"/>
      <c r="I6" s="335"/>
      <c r="J6" s="93"/>
      <c r="K6" s="93"/>
    </row>
    <row r="7" spans="1:11" ht="15.75" customHeight="1">
      <c r="A7" s="94" t="s">
        <v>143</v>
      </c>
      <c r="B7" s="336" t="s">
        <v>144</v>
      </c>
      <c r="C7" s="336"/>
      <c r="D7" s="84"/>
      <c r="E7" s="84"/>
      <c r="F7" s="95"/>
      <c r="G7" s="88"/>
      <c r="H7" s="96"/>
      <c r="I7" s="96"/>
      <c r="J7" s="97"/>
      <c r="K7" s="97"/>
    </row>
    <row r="8" spans="1:11" ht="15.75" customHeight="1">
      <c r="A8" s="94"/>
      <c r="B8" s="84" t="s">
        <v>145</v>
      </c>
      <c r="C8" s="84" t="s">
        <v>146</v>
      </c>
      <c r="D8" s="84"/>
      <c r="E8" s="84"/>
      <c r="F8" s="95"/>
      <c r="G8" s="88"/>
      <c r="H8" s="96"/>
      <c r="I8" s="96"/>
      <c r="J8" s="97"/>
      <c r="K8" s="97"/>
    </row>
    <row r="9" spans="1:11" ht="15.75" customHeight="1">
      <c r="A9" s="94"/>
      <c r="B9" s="84"/>
      <c r="C9" s="84" t="s">
        <v>147</v>
      </c>
      <c r="D9" s="84"/>
      <c r="E9" s="84"/>
      <c r="F9" s="95"/>
      <c r="G9" s="88">
        <v>144000</v>
      </c>
      <c r="H9" s="96"/>
      <c r="I9" s="96"/>
      <c r="J9" s="97"/>
      <c r="K9" s="97"/>
    </row>
    <row r="10" spans="1:11" ht="15.75" customHeight="1">
      <c r="A10" s="94"/>
      <c r="B10" s="84"/>
      <c r="C10" s="84" t="s">
        <v>251</v>
      </c>
      <c r="D10" s="84"/>
      <c r="E10" s="84"/>
      <c r="F10" s="95"/>
      <c r="G10" s="96">
        <v>0</v>
      </c>
      <c r="H10" s="96"/>
      <c r="I10" s="96"/>
      <c r="J10" s="97"/>
      <c r="K10" s="97"/>
    </row>
    <row r="11" spans="1:11" ht="15.75" customHeight="1">
      <c r="A11" s="94"/>
      <c r="B11" s="84"/>
      <c r="C11" s="84"/>
      <c r="D11" s="84"/>
      <c r="E11" s="84"/>
      <c r="F11" s="95"/>
      <c r="G11" s="98"/>
      <c r="H11" s="99">
        <f>G9+G10</f>
        <v>144000</v>
      </c>
      <c r="I11" s="96"/>
      <c r="J11" s="97"/>
      <c r="K11" s="97"/>
    </row>
    <row r="12" spans="1:11" ht="15.75" customHeight="1">
      <c r="A12" s="94"/>
      <c r="B12" s="84" t="s">
        <v>148</v>
      </c>
      <c r="C12" s="84" t="s">
        <v>149</v>
      </c>
      <c r="D12" s="84"/>
      <c r="E12" s="84"/>
      <c r="F12" s="95"/>
      <c r="G12" s="88"/>
      <c r="H12" s="96"/>
      <c r="I12" s="96"/>
      <c r="J12" s="97"/>
      <c r="K12" s="97"/>
    </row>
    <row r="13" spans="1:11" ht="15.75" customHeight="1">
      <c r="A13" s="94"/>
      <c r="B13" s="84"/>
      <c r="C13" s="84" t="s">
        <v>150</v>
      </c>
      <c r="D13" s="84"/>
      <c r="E13" s="84"/>
      <c r="F13" s="95"/>
      <c r="G13" s="88">
        <v>525000</v>
      </c>
      <c r="H13" s="96"/>
      <c r="I13" s="96"/>
      <c r="J13" s="97"/>
      <c r="K13" s="97"/>
    </row>
    <row r="14" spans="1:11" ht="15.75" customHeight="1">
      <c r="A14" s="94"/>
      <c r="B14" s="84"/>
      <c r="C14" s="84"/>
      <c r="D14" s="84"/>
      <c r="E14" s="84"/>
      <c r="F14" s="95"/>
      <c r="G14" s="98"/>
      <c r="H14" s="99">
        <f>G12+G13</f>
        <v>525000</v>
      </c>
      <c r="I14" s="96"/>
      <c r="J14" s="97"/>
      <c r="K14" s="97"/>
    </row>
    <row r="15" spans="1:11" ht="15.75" customHeight="1">
      <c r="A15" s="94"/>
      <c r="B15" s="84" t="s">
        <v>151</v>
      </c>
      <c r="C15" s="84" t="s">
        <v>152</v>
      </c>
      <c r="D15" s="84"/>
      <c r="E15" s="84"/>
      <c r="F15" s="95"/>
      <c r="G15" s="88"/>
      <c r="H15" s="96"/>
      <c r="I15" s="96"/>
      <c r="J15" s="97"/>
      <c r="K15" s="97"/>
    </row>
    <row r="16" spans="1:11" ht="15.75" customHeight="1">
      <c r="A16" s="94"/>
      <c r="B16" s="84"/>
      <c r="C16" s="84" t="s">
        <v>153</v>
      </c>
      <c r="D16" s="84"/>
      <c r="E16" s="84"/>
      <c r="F16" s="95"/>
      <c r="G16" s="96">
        <v>5000000</v>
      </c>
      <c r="H16" s="96"/>
      <c r="I16" s="96"/>
      <c r="J16" s="97"/>
      <c r="K16" s="97"/>
    </row>
    <row r="17" spans="1:11" ht="15.75" customHeight="1">
      <c r="A17" s="94"/>
      <c r="B17" s="84"/>
      <c r="C17" s="84" t="s">
        <v>154</v>
      </c>
      <c r="D17" s="84"/>
      <c r="E17" s="84"/>
      <c r="F17" s="95"/>
      <c r="G17" s="96">
        <v>6830000</v>
      </c>
      <c r="H17" s="96"/>
      <c r="I17" s="96"/>
      <c r="J17" s="97"/>
      <c r="K17" s="97"/>
    </row>
    <row r="18" spans="1:11" ht="15.75" customHeight="1">
      <c r="A18" s="94"/>
      <c r="B18" s="84"/>
      <c r="C18" s="84" t="s">
        <v>155</v>
      </c>
      <c r="D18" s="84"/>
      <c r="E18" s="84"/>
      <c r="F18" s="95"/>
      <c r="G18" s="96">
        <v>100000</v>
      </c>
      <c r="H18" s="96"/>
      <c r="I18" s="96"/>
      <c r="J18" s="97"/>
      <c r="K18" s="97"/>
    </row>
    <row r="19" spans="1:11" ht="15.75" customHeight="1">
      <c r="A19" s="94"/>
      <c r="B19" s="84"/>
      <c r="C19" s="84"/>
      <c r="D19" s="84"/>
      <c r="E19" s="84"/>
      <c r="F19" s="95"/>
      <c r="G19" s="96"/>
      <c r="H19" s="96"/>
      <c r="I19" s="96"/>
      <c r="J19" s="97"/>
      <c r="K19" s="97"/>
    </row>
    <row r="20" spans="1:11" ht="15.75" customHeight="1">
      <c r="A20" s="94"/>
      <c r="B20" s="84"/>
      <c r="C20" s="84"/>
      <c r="D20" s="84"/>
      <c r="E20" s="84"/>
      <c r="F20" s="95"/>
      <c r="G20" s="98"/>
      <c r="H20" s="99">
        <f>G16+G17+G18</f>
        <v>11930000</v>
      </c>
      <c r="I20" s="96"/>
      <c r="J20" s="97"/>
      <c r="K20" s="97"/>
    </row>
    <row r="21" spans="1:11" ht="15.75" customHeight="1">
      <c r="A21" s="94"/>
      <c r="B21" s="84" t="s">
        <v>156</v>
      </c>
      <c r="C21" s="84" t="s">
        <v>157</v>
      </c>
      <c r="D21" s="84"/>
      <c r="E21" s="84"/>
      <c r="F21" s="95"/>
      <c r="G21" s="88"/>
      <c r="H21" s="96"/>
      <c r="I21" s="96"/>
      <c r="J21" s="97"/>
      <c r="K21" s="97"/>
    </row>
    <row r="22" spans="1:11" ht="15.75" customHeight="1">
      <c r="A22" s="94"/>
      <c r="B22" s="84"/>
      <c r="C22" s="100" t="s">
        <v>42</v>
      </c>
      <c r="D22" s="101"/>
      <c r="E22" s="84"/>
      <c r="F22" s="95"/>
      <c r="G22" s="88">
        <v>64260000</v>
      </c>
      <c r="H22" s="96"/>
      <c r="I22" s="96"/>
      <c r="J22" s="97"/>
      <c r="K22" s="97"/>
    </row>
    <row r="23" spans="1:11" ht="15.75" customHeight="1">
      <c r="A23" s="94"/>
      <c r="B23" s="84"/>
      <c r="C23" s="84" t="s">
        <v>33</v>
      </c>
      <c r="D23" s="84"/>
      <c r="E23" s="84"/>
      <c r="F23" s="95"/>
      <c r="G23" s="88">
        <v>2310000</v>
      </c>
      <c r="H23" s="96"/>
      <c r="I23" s="96"/>
      <c r="J23" s="97"/>
      <c r="K23" s="97"/>
    </row>
    <row r="24" spans="1:11" ht="15.75" customHeight="1">
      <c r="A24" s="94"/>
      <c r="B24" s="84"/>
      <c r="C24" s="84" t="s">
        <v>44</v>
      </c>
      <c r="D24" s="84"/>
      <c r="E24" s="84"/>
      <c r="F24" s="95"/>
      <c r="G24" s="88">
        <v>4062639</v>
      </c>
      <c r="H24" s="96"/>
      <c r="I24" s="96"/>
      <c r="J24" s="97"/>
      <c r="K24" s="97"/>
    </row>
    <row r="25" spans="1:11" ht="15.75" customHeight="1">
      <c r="A25" s="94"/>
      <c r="B25" s="84"/>
      <c r="C25" s="84" t="s">
        <v>158</v>
      </c>
      <c r="D25" s="84"/>
      <c r="E25" s="84"/>
      <c r="F25" s="95"/>
      <c r="G25" s="96">
        <v>495280</v>
      </c>
      <c r="H25" s="96"/>
      <c r="I25" s="96"/>
      <c r="J25" s="97"/>
      <c r="K25" s="97"/>
    </row>
    <row r="26" spans="1:11" ht="15.75" customHeight="1">
      <c r="A26" s="94"/>
      <c r="B26" s="84"/>
      <c r="C26" s="84" t="s">
        <v>159</v>
      </c>
      <c r="D26" s="84"/>
      <c r="E26" s="84"/>
      <c r="F26" s="95"/>
      <c r="G26" s="96">
        <v>200000</v>
      </c>
      <c r="H26" s="96"/>
      <c r="I26" s="96"/>
      <c r="J26" s="97"/>
      <c r="K26" s="97"/>
    </row>
    <row r="27" spans="1:11" ht="15.75" customHeight="1">
      <c r="A27" s="94"/>
      <c r="B27" s="84"/>
      <c r="C27" s="84" t="s">
        <v>160</v>
      </c>
      <c r="D27" s="84"/>
      <c r="E27" s="84"/>
      <c r="F27" s="95"/>
      <c r="G27" s="96">
        <v>3000000</v>
      </c>
      <c r="H27" s="96"/>
      <c r="I27" s="96"/>
      <c r="J27" s="97"/>
      <c r="K27" s="97"/>
    </row>
    <row r="28" spans="1:11" ht="15.75" customHeight="1">
      <c r="A28" s="94"/>
      <c r="B28" s="84"/>
      <c r="C28" s="84" t="s">
        <v>252</v>
      </c>
      <c r="D28" s="84"/>
      <c r="E28" s="84"/>
      <c r="F28" s="95"/>
      <c r="G28" s="96">
        <v>2700000</v>
      </c>
      <c r="H28" s="96"/>
      <c r="I28" s="96"/>
      <c r="J28" s="97"/>
      <c r="K28" s="97"/>
    </row>
    <row r="29" spans="1:11" ht="15.75" customHeight="1">
      <c r="A29" s="94"/>
      <c r="B29" s="84"/>
      <c r="C29" s="84" t="s">
        <v>253</v>
      </c>
      <c r="D29" s="84"/>
      <c r="E29" s="84"/>
      <c r="F29" s="95"/>
      <c r="G29" s="96">
        <v>1322000</v>
      </c>
      <c r="H29" s="96"/>
      <c r="I29" s="96"/>
      <c r="J29" s="97"/>
      <c r="K29" s="97"/>
    </row>
    <row r="30" spans="1:11" ht="15.75" customHeight="1">
      <c r="A30" s="94"/>
      <c r="B30" s="84"/>
      <c r="C30" s="102" t="s">
        <v>163</v>
      </c>
      <c r="D30" s="84"/>
      <c r="E30" s="84"/>
      <c r="F30" s="95"/>
      <c r="G30" s="96">
        <v>217899</v>
      </c>
      <c r="H30" s="96"/>
      <c r="I30" s="96"/>
      <c r="J30" s="97"/>
      <c r="K30" s="97"/>
    </row>
    <row r="31" spans="1:11" ht="15.75" customHeight="1">
      <c r="A31" s="94"/>
      <c r="B31" s="84"/>
      <c r="C31" s="84" t="s">
        <v>164</v>
      </c>
      <c r="D31" s="84"/>
      <c r="E31" s="84"/>
      <c r="F31" s="95"/>
      <c r="G31" s="96">
        <v>2625000</v>
      </c>
      <c r="H31" s="96"/>
      <c r="I31" s="96"/>
      <c r="J31" s="97"/>
      <c r="K31" s="97"/>
    </row>
    <row r="32" spans="1:11" ht="15.75" customHeight="1">
      <c r="A32" s="94"/>
      <c r="B32" s="84"/>
      <c r="C32" s="84" t="s">
        <v>165</v>
      </c>
      <c r="D32" s="84"/>
      <c r="E32" s="84"/>
      <c r="F32" s="95"/>
      <c r="G32" s="96">
        <v>8000000</v>
      </c>
      <c r="H32" s="96"/>
      <c r="I32" s="96"/>
      <c r="J32" s="97"/>
      <c r="K32" s="97"/>
    </row>
    <row r="33" spans="1:11" ht="15.75" customHeight="1">
      <c r="A33" s="94"/>
      <c r="B33" s="84"/>
      <c r="C33" s="84" t="s">
        <v>166</v>
      </c>
      <c r="D33" s="84"/>
      <c r="E33" s="84"/>
      <c r="F33" s="95"/>
      <c r="G33" s="96">
        <v>15000000</v>
      </c>
      <c r="H33" s="96"/>
      <c r="I33" s="96"/>
      <c r="J33" s="97"/>
      <c r="K33" s="97"/>
    </row>
    <row r="34" spans="1:11" ht="15.75" customHeight="1">
      <c r="A34" s="94"/>
      <c r="B34" s="84"/>
      <c r="C34" s="84" t="s">
        <v>167</v>
      </c>
      <c r="D34" s="84"/>
      <c r="E34" s="84"/>
      <c r="F34" s="95"/>
      <c r="G34" s="96">
        <v>300000</v>
      </c>
      <c r="H34" s="96"/>
      <c r="I34" s="96"/>
      <c r="J34" s="97"/>
      <c r="K34" s="97"/>
    </row>
    <row r="35" spans="1:11" ht="15.75" customHeight="1">
      <c r="A35" s="94"/>
      <c r="B35" s="84"/>
      <c r="C35" s="84" t="s">
        <v>168</v>
      </c>
      <c r="D35" s="84"/>
      <c r="E35" s="84"/>
      <c r="F35" s="95"/>
      <c r="G35" s="96">
        <v>3000000</v>
      </c>
      <c r="H35" s="96"/>
      <c r="I35" s="96"/>
      <c r="J35" s="97"/>
      <c r="K35" s="97"/>
    </row>
    <row r="36" spans="1:11" ht="15.75" customHeight="1">
      <c r="A36" s="94"/>
      <c r="B36" s="84"/>
      <c r="C36" s="84" t="s">
        <v>34</v>
      </c>
      <c r="D36" s="84"/>
      <c r="E36" s="84"/>
      <c r="F36" s="95"/>
      <c r="G36" s="96">
        <v>3845421</v>
      </c>
      <c r="H36" s="96"/>
      <c r="I36" s="96"/>
      <c r="J36" s="97"/>
      <c r="K36" s="97"/>
    </row>
    <row r="37" spans="1:11" ht="15.75" customHeight="1">
      <c r="A37" s="94"/>
      <c r="B37" s="84"/>
      <c r="C37" s="84" t="s">
        <v>169</v>
      </c>
      <c r="D37" s="84"/>
      <c r="E37" s="84"/>
      <c r="F37" s="95"/>
      <c r="G37" s="96">
        <v>10090000</v>
      </c>
      <c r="H37" s="96"/>
      <c r="I37" s="96"/>
      <c r="J37" s="97"/>
      <c r="K37" s="97"/>
    </row>
    <row r="38" spans="1:11" ht="15.75" customHeight="1">
      <c r="A38" s="94"/>
      <c r="B38" s="84"/>
      <c r="C38" s="84" t="s">
        <v>170</v>
      </c>
      <c r="D38" s="84"/>
      <c r="E38" s="84"/>
      <c r="F38" s="95"/>
      <c r="G38" s="96">
        <v>1704000</v>
      </c>
      <c r="H38" s="96"/>
      <c r="I38" s="96"/>
      <c r="J38" s="97"/>
      <c r="K38" s="97"/>
    </row>
    <row r="39" spans="1:11" ht="15.75" customHeight="1">
      <c r="A39" s="94"/>
      <c r="B39" s="84"/>
      <c r="C39" s="84" t="s">
        <v>171</v>
      </c>
      <c r="D39" s="84"/>
      <c r="E39" s="84"/>
      <c r="F39" s="95"/>
      <c r="G39" s="96">
        <v>1808000</v>
      </c>
      <c r="H39" s="96"/>
      <c r="I39" s="96"/>
      <c r="J39" s="97"/>
      <c r="K39" s="97"/>
    </row>
    <row r="40" spans="1:11" ht="15.75" customHeight="1">
      <c r="A40" s="94"/>
      <c r="B40" s="84"/>
      <c r="C40" s="84" t="s">
        <v>172</v>
      </c>
      <c r="D40" s="84"/>
      <c r="E40" s="84"/>
      <c r="F40" s="95"/>
      <c r="G40" s="96">
        <v>700000</v>
      </c>
      <c r="H40" s="96"/>
      <c r="I40" s="96"/>
      <c r="J40" s="97"/>
      <c r="K40" s="97"/>
    </row>
    <row r="41" spans="1:11" ht="15.75" customHeight="1">
      <c r="A41" s="94"/>
      <c r="B41" s="84"/>
      <c r="C41" s="84" t="s">
        <v>173</v>
      </c>
      <c r="D41" s="84"/>
      <c r="E41" s="84"/>
      <c r="F41" s="95"/>
      <c r="G41" s="96">
        <v>921092</v>
      </c>
      <c r="H41" s="96"/>
      <c r="I41" s="96"/>
      <c r="J41" s="97"/>
      <c r="K41" s="97"/>
    </row>
    <row r="42" spans="1:11" ht="15.75" customHeight="1">
      <c r="A42" s="94"/>
      <c r="B42" s="84"/>
      <c r="C42" s="84" t="s">
        <v>174</v>
      </c>
      <c r="D42" s="84"/>
      <c r="E42" s="84"/>
      <c r="F42" s="95"/>
      <c r="G42" s="96">
        <v>2983000</v>
      </c>
      <c r="H42" s="96"/>
      <c r="I42" s="96"/>
      <c r="J42" s="97"/>
      <c r="K42" s="97"/>
    </row>
    <row r="43" spans="1:11" ht="15.75" customHeight="1">
      <c r="A43" s="94"/>
      <c r="B43" s="84"/>
      <c r="C43" s="84"/>
      <c r="D43" s="84"/>
      <c r="E43" s="84"/>
      <c r="F43" s="95"/>
      <c r="G43" s="98"/>
      <c r="H43" s="99">
        <f>SUM(G22:G42)</f>
        <v>129544331</v>
      </c>
      <c r="I43" s="96"/>
      <c r="J43" s="97"/>
      <c r="K43" s="97"/>
    </row>
    <row r="44" spans="1:11" ht="15.75" customHeight="1">
      <c r="A44" s="94"/>
      <c r="B44" s="84" t="s">
        <v>175</v>
      </c>
      <c r="C44" s="84" t="s">
        <v>176</v>
      </c>
      <c r="D44" s="84"/>
      <c r="E44" s="84"/>
      <c r="F44" s="95"/>
      <c r="G44" s="88"/>
      <c r="H44" s="96"/>
      <c r="I44" s="96"/>
      <c r="J44" s="97"/>
      <c r="K44" s="97"/>
    </row>
    <row r="45" spans="1:11" ht="15.75" customHeight="1">
      <c r="A45" s="94"/>
      <c r="B45" s="84"/>
      <c r="C45" s="84" t="s">
        <v>177</v>
      </c>
      <c r="D45" s="84"/>
      <c r="E45" s="84"/>
      <c r="F45" s="95"/>
      <c r="G45" s="88">
        <v>60645872</v>
      </c>
      <c r="H45" s="96"/>
      <c r="I45" s="96"/>
      <c r="J45" s="97"/>
      <c r="K45" s="97"/>
    </row>
    <row r="46" spans="1:11" ht="15.75" customHeight="1">
      <c r="A46" s="94"/>
      <c r="B46" s="84"/>
      <c r="C46" s="84" t="s">
        <v>178</v>
      </c>
      <c r="D46" s="84"/>
      <c r="E46" s="84"/>
      <c r="F46" s="95"/>
      <c r="G46" s="88">
        <v>882400</v>
      </c>
      <c r="H46" s="96"/>
      <c r="I46" s="96"/>
      <c r="J46" s="97"/>
      <c r="K46" s="97"/>
    </row>
    <row r="47" spans="1:11" ht="15.75" customHeight="1">
      <c r="A47" s="94"/>
      <c r="B47" s="84"/>
      <c r="C47" s="103" t="s">
        <v>179</v>
      </c>
      <c r="D47" s="84"/>
      <c r="E47" s="84"/>
      <c r="F47" s="95"/>
      <c r="G47" s="88">
        <v>5223168</v>
      </c>
      <c r="H47" s="96"/>
      <c r="I47" s="96"/>
      <c r="J47" s="97"/>
      <c r="K47" s="97"/>
    </row>
    <row r="48" spans="1:12" ht="15.75" customHeight="1">
      <c r="A48" s="94"/>
      <c r="B48" s="84"/>
      <c r="C48" s="104" t="s">
        <v>180</v>
      </c>
      <c r="D48" s="84"/>
      <c r="E48" s="84"/>
      <c r="F48" s="95"/>
      <c r="G48" s="88">
        <v>13530339</v>
      </c>
      <c r="H48" s="96"/>
      <c r="I48" s="96"/>
      <c r="J48" s="97"/>
      <c r="K48" s="97"/>
      <c r="L48" s="88">
        <v>1315227</v>
      </c>
    </row>
    <row r="49" spans="1:11" ht="15.75" customHeight="1">
      <c r="A49" s="94"/>
      <c r="B49" s="84"/>
      <c r="C49" s="104" t="s">
        <v>181</v>
      </c>
      <c r="D49" s="102"/>
      <c r="E49" s="102"/>
      <c r="F49" s="147"/>
      <c r="G49" s="148">
        <v>14593266</v>
      </c>
      <c r="H49" s="96"/>
      <c r="I49" s="96"/>
      <c r="J49" s="97"/>
      <c r="K49" s="97"/>
    </row>
    <row r="50" spans="1:11" ht="15.75" customHeight="1">
      <c r="A50" s="94"/>
      <c r="B50" s="84"/>
      <c r="C50" s="104" t="s">
        <v>182</v>
      </c>
      <c r="D50" s="84"/>
      <c r="E50" s="84"/>
      <c r="F50" s="95"/>
      <c r="G50" s="88">
        <v>1500000</v>
      </c>
      <c r="H50" s="96"/>
      <c r="I50" s="96"/>
      <c r="J50" s="97"/>
      <c r="K50" s="97"/>
    </row>
    <row r="51" spans="1:11" ht="15.75" customHeight="1">
      <c r="A51" s="94"/>
      <c r="B51" s="84"/>
      <c r="C51" s="104" t="s">
        <v>183</v>
      </c>
      <c r="D51" s="84"/>
      <c r="E51" s="84"/>
      <c r="F51" s="95"/>
      <c r="G51" s="88">
        <v>1396347</v>
      </c>
      <c r="H51" s="96"/>
      <c r="I51" s="96"/>
      <c r="J51" s="97"/>
      <c r="K51" s="97"/>
    </row>
    <row r="52" spans="1:12" ht="15.75" customHeight="1">
      <c r="A52" s="94"/>
      <c r="B52" s="84"/>
      <c r="C52" s="104" t="s">
        <v>184</v>
      </c>
      <c r="D52" s="84"/>
      <c r="E52" s="84"/>
      <c r="F52" s="95"/>
      <c r="G52" s="88">
        <v>1833418</v>
      </c>
      <c r="H52" s="96"/>
      <c r="I52" s="96"/>
      <c r="J52" s="97"/>
      <c r="K52" s="97"/>
      <c r="L52" s="80">
        <f>G52-L58</f>
        <v>1833418</v>
      </c>
    </row>
    <row r="53" spans="1:11" ht="15.75" customHeight="1">
      <c r="A53" s="94"/>
      <c r="B53" s="84"/>
      <c r="C53" s="84"/>
      <c r="D53" s="84"/>
      <c r="E53" s="84"/>
      <c r="F53" s="95"/>
      <c r="G53" s="98"/>
      <c r="H53" s="99">
        <f>SUM(G45:G52)</f>
        <v>99604810</v>
      </c>
      <c r="I53" s="96"/>
      <c r="J53" s="97"/>
      <c r="K53" s="97"/>
    </row>
    <row r="54" spans="1:11" ht="15.75" customHeight="1">
      <c r="A54" s="94"/>
      <c r="B54" s="84" t="s">
        <v>185</v>
      </c>
      <c r="C54" s="84" t="s">
        <v>186</v>
      </c>
      <c r="D54" s="84"/>
      <c r="E54" s="84"/>
      <c r="F54" s="95"/>
      <c r="G54" s="88"/>
      <c r="H54" s="96"/>
      <c r="I54" s="96"/>
      <c r="J54" s="97"/>
      <c r="K54" s="97"/>
    </row>
    <row r="55" spans="1:11" ht="15.75" customHeight="1">
      <c r="A55" s="94"/>
      <c r="B55" s="84"/>
      <c r="C55" s="84" t="s">
        <v>187</v>
      </c>
      <c r="D55" s="84"/>
      <c r="E55" s="84"/>
      <c r="F55" s="95"/>
      <c r="G55" s="88">
        <v>4352</v>
      </c>
      <c r="H55" s="96"/>
      <c r="I55" s="96"/>
      <c r="J55" s="97"/>
      <c r="K55" s="97"/>
    </row>
    <row r="56" spans="1:11" ht="15.75" customHeight="1">
      <c r="A56" s="94"/>
      <c r="B56" s="84"/>
      <c r="C56" s="84" t="s">
        <v>188</v>
      </c>
      <c r="D56" s="84"/>
      <c r="E56" s="84"/>
      <c r="F56" s="95"/>
      <c r="G56" s="105">
        <v>16449584</v>
      </c>
      <c r="H56" s="96"/>
      <c r="I56" s="96"/>
      <c r="J56" s="97"/>
      <c r="K56" s="97"/>
    </row>
    <row r="57" spans="1:12" ht="15.75" customHeight="1">
      <c r="A57" s="94"/>
      <c r="B57" s="84"/>
      <c r="C57" s="84"/>
      <c r="D57" s="84"/>
      <c r="E57" s="84"/>
      <c r="F57" s="95"/>
      <c r="G57" s="98"/>
      <c r="H57" s="99">
        <f>G55+G56</f>
        <v>16453936</v>
      </c>
      <c r="I57" s="96"/>
      <c r="J57" s="97"/>
      <c r="K57" s="97"/>
      <c r="L57" s="80">
        <v>258202077</v>
      </c>
    </row>
    <row r="58" spans="1:12" ht="15.75" customHeight="1">
      <c r="A58" s="106"/>
      <c r="B58" s="337" t="s">
        <v>189</v>
      </c>
      <c r="C58" s="337"/>
      <c r="D58" s="107"/>
      <c r="E58" s="107"/>
      <c r="F58" s="108"/>
      <c r="G58" s="109"/>
      <c r="H58" s="98"/>
      <c r="I58" s="110">
        <f>SUM(H8:H57)</f>
        <v>258202077</v>
      </c>
      <c r="J58" s="97"/>
      <c r="K58" s="97"/>
      <c r="L58" s="80">
        <f>I58-L57</f>
        <v>0</v>
      </c>
    </row>
    <row r="59" spans="1:11" ht="15.75" customHeight="1">
      <c r="A59" s="94" t="s">
        <v>190</v>
      </c>
      <c r="B59" s="336" t="s">
        <v>191</v>
      </c>
      <c r="C59" s="336"/>
      <c r="D59" s="84"/>
      <c r="E59" s="84"/>
      <c r="F59" s="95"/>
      <c r="G59" s="88"/>
      <c r="H59" s="96"/>
      <c r="I59" s="96"/>
      <c r="J59" s="97"/>
      <c r="K59" s="97"/>
    </row>
    <row r="60" spans="1:11" ht="15.75" customHeight="1">
      <c r="A60" s="94"/>
      <c r="B60" s="84" t="s">
        <v>145</v>
      </c>
      <c r="C60" s="84" t="s">
        <v>254</v>
      </c>
      <c r="D60" s="84"/>
      <c r="E60" s="84"/>
      <c r="F60" s="95"/>
      <c r="G60" s="88"/>
      <c r="H60" s="96"/>
      <c r="I60" s="96"/>
      <c r="J60" s="97"/>
      <c r="K60" s="97"/>
    </row>
    <row r="61" spans="1:11" ht="15.75" customHeight="1">
      <c r="A61" s="94"/>
      <c r="B61" s="86"/>
      <c r="C61" s="338" t="s">
        <v>192</v>
      </c>
      <c r="D61" s="338"/>
      <c r="E61" s="84" t="s">
        <v>193</v>
      </c>
      <c r="F61" s="95"/>
      <c r="G61" s="88"/>
      <c r="H61" s="96"/>
      <c r="I61" s="96"/>
      <c r="J61" s="97"/>
      <c r="K61" s="97"/>
    </row>
    <row r="62" spans="1:11" ht="15.75" customHeight="1">
      <c r="A62" s="94"/>
      <c r="B62" s="84"/>
      <c r="C62" s="86"/>
      <c r="D62" s="86"/>
      <c r="E62" s="84" t="s">
        <v>194</v>
      </c>
      <c r="F62" s="95"/>
      <c r="G62" s="88">
        <v>65436143</v>
      </c>
      <c r="H62" s="96"/>
      <c r="I62" s="96"/>
      <c r="J62" s="97"/>
      <c r="K62" s="97"/>
    </row>
    <row r="63" spans="1:11" ht="15.75" customHeight="1">
      <c r="A63" s="94"/>
      <c r="B63" s="84"/>
      <c r="C63" s="86"/>
      <c r="D63" s="86"/>
      <c r="E63" s="84" t="s">
        <v>195</v>
      </c>
      <c r="F63" s="95"/>
      <c r="G63" s="88">
        <v>8694325</v>
      </c>
      <c r="H63" s="96"/>
      <c r="I63" s="96"/>
      <c r="J63" s="97"/>
      <c r="K63" s="97"/>
    </row>
    <row r="64" spans="1:12" ht="15.75" customHeight="1">
      <c r="A64" s="94"/>
      <c r="B64" s="84"/>
      <c r="C64" s="86"/>
      <c r="D64" s="86"/>
      <c r="E64" s="84" t="s">
        <v>196</v>
      </c>
      <c r="F64" s="95"/>
      <c r="G64" s="96">
        <v>880470</v>
      </c>
      <c r="H64" s="96"/>
      <c r="I64" s="96"/>
      <c r="J64" s="97"/>
      <c r="K64" s="97"/>
      <c r="L64" s="96"/>
    </row>
    <row r="65" spans="1:11" ht="15.75" customHeight="1">
      <c r="A65" s="94"/>
      <c r="B65" s="84"/>
      <c r="C65" s="86"/>
      <c r="D65" s="86"/>
      <c r="E65" s="84"/>
      <c r="F65" s="95"/>
      <c r="G65" s="98"/>
      <c r="H65" s="96"/>
      <c r="I65" s="96"/>
      <c r="J65" s="97"/>
      <c r="K65" s="97"/>
    </row>
    <row r="66" spans="1:11" ht="15.75" customHeight="1">
      <c r="A66" s="94"/>
      <c r="B66" s="84"/>
      <c r="C66" s="86"/>
      <c r="D66" s="86"/>
      <c r="E66" s="84" t="s">
        <v>197</v>
      </c>
      <c r="F66" s="95"/>
      <c r="G66" s="112">
        <f>SUM(G62:G65)</f>
        <v>75010938</v>
      </c>
      <c r="H66" s="96"/>
      <c r="I66" s="96"/>
      <c r="J66" s="97"/>
      <c r="K66" s="97"/>
    </row>
    <row r="67" spans="1:11" ht="15.75" customHeight="1">
      <c r="A67" s="94"/>
      <c r="B67" s="86"/>
      <c r="C67" s="338" t="s">
        <v>198</v>
      </c>
      <c r="D67" s="338"/>
      <c r="E67" s="84" t="s">
        <v>199</v>
      </c>
      <c r="F67" s="95"/>
      <c r="G67" s="88"/>
      <c r="H67" s="96"/>
      <c r="I67" s="96"/>
      <c r="J67" s="97"/>
      <c r="K67" s="97"/>
    </row>
    <row r="68" spans="1:12" ht="15.75" customHeight="1">
      <c r="A68" s="94"/>
      <c r="B68" s="84"/>
      <c r="C68" s="86"/>
      <c r="D68" s="84"/>
      <c r="E68" s="84" t="s">
        <v>206</v>
      </c>
      <c r="F68" s="95"/>
      <c r="G68" s="88">
        <v>13886248.8</v>
      </c>
      <c r="H68" s="96"/>
      <c r="I68" s="96"/>
      <c r="J68" s="84" t="s">
        <v>206</v>
      </c>
      <c r="K68" s="95"/>
      <c r="L68" s="88"/>
    </row>
    <row r="69" spans="1:12" ht="15.75" customHeight="1">
      <c r="A69" s="94"/>
      <c r="B69" s="84"/>
      <c r="C69" s="86"/>
      <c r="D69" s="84"/>
      <c r="E69" s="113" t="s">
        <v>255</v>
      </c>
      <c r="F69" s="95"/>
      <c r="G69" s="88">
        <v>1146237.6</v>
      </c>
      <c r="H69" s="96"/>
      <c r="I69" s="96"/>
      <c r="J69" s="113" t="s">
        <v>255</v>
      </c>
      <c r="K69" s="95"/>
      <c r="L69" s="88"/>
    </row>
    <row r="70" spans="1:12" ht="15.75" customHeight="1">
      <c r="A70" s="94"/>
      <c r="B70" s="84"/>
      <c r="C70" s="86"/>
      <c r="D70" s="84"/>
      <c r="E70" s="84" t="s">
        <v>208</v>
      </c>
      <c r="F70" s="95"/>
      <c r="G70" s="88">
        <v>7542376.800000001</v>
      </c>
      <c r="H70" s="96"/>
      <c r="I70" s="96"/>
      <c r="J70" s="84" t="s">
        <v>208</v>
      </c>
      <c r="K70" s="95"/>
      <c r="L70" s="88"/>
    </row>
    <row r="71" spans="1:12" ht="15.75" customHeight="1">
      <c r="A71" s="94"/>
      <c r="B71" s="84"/>
      <c r="C71" s="86"/>
      <c r="D71" s="84"/>
      <c r="E71" s="84" t="s">
        <v>209</v>
      </c>
      <c r="F71" s="95"/>
      <c r="G71" s="88">
        <v>3127806.4</v>
      </c>
      <c r="H71" s="96"/>
      <c r="I71" s="96"/>
      <c r="J71" s="84" t="s">
        <v>209</v>
      </c>
      <c r="K71" s="95"/>
      <c r="L71" s="88"/>
    </row>
    <row r="72" spans="1:12" ht="15.75" customHeight="1">
      <c r="A72" s="94"/>
      <c r="B72" s="84"/>
      <c r="C72" s="86"/>
      <c r="D72" s="84"/>
      <c r="E72" s="84" t="s">
        <v>210</v>
      </c>
      <c r="F72" s="95"/>
      <c r="G72" s="88">
        <v>374542.4</v>
      </c>
      <c r="H72" s="96"/>
      <c r="I72" s="96"/>
      <c r="J72" s="84" t="s">
        <v>210</v>
      </c>
      <c r="K72" s="95"/>
      <c r="L72" s="88"/>
    </row>
    <row r="73" spans="1:12" ht="15.75" customHeight="1">
      <c r="A73" s="94"/>
      <c r="B73" s="84"/>
      <c r="C73" s="86"/>
      <c r="D73" s="84"/>
      <c r="E73" s="84" t="s">
        <v>211</v>
      </c>
      <c r="F73" s="95"/>
      <c r="G73" s="88">
        <v>1562437.6</v>
      </c>
      <c r="H73" s="96"/>
      <c r="I73" s="96"/>
      <c r="J73" s="84" t="s">
        <v>211</v>
      </c>
      <c r="K73" s="95"/>
      <c r="L73" s="88"/>
    </row>
    <row r="74" spans="1:12" ht="15.75" customHeight="1">
      <c r="A74" s="94"/>
      <c r="B74" s="84"/>
      <c r="C74" s="86"/>
      <c r="D74" s="84"/>
      <c r="E74" s="84" t="s">
        <v>212</v>
      </c>
      <c r="F74" s="95"/>
      <c r="G74" s="88">
        <v>6671437.600000001</v>
      </c>
      <c r="H74" s="96"/>
      <c r="I74" s="96"/>
      <c r="J74" s="84" t="s">
        <v>212</v>
      </c>
      <c r="K74" s="95"/>
      <c r="L74" s="88"/>
    </row>
    <row r="75" spans="1:12" ht="15.75" customHeight="1">
      <c r="A75" s="94"/>
      <c r="B75" s="84"/>
      <c r="C75" s="86"/>
      <c r="D75" s="84"/>
      <c r="E75" s="84" t="s">
        <v>213</v>
      </c>
      <c r="F75" s="95"/>
      <c r="G75" s="88">
        <v>68308.8</v>
      </c>
      <c r="H75" s="96"/>
      <c r="I75" s="96"/>
      <c r="J75" s="84" t="s">
        <v>213</v>
      </c>
      <c r="K75" s="95"/>
      <c r="L75" s="88"/>
    </row>
    <row r="76" spans="1:12" ht="15.75" customHeight="1">
      <c r="A76" s="94"/>
      <c r="B76" s="84"/>
      <c r="C76" s="86"/>
      <c r="D76" s="84"/>
      <c r="E76" s="84" t="s">
        <v>214</v>
      </c>
      <c r="F76" s="95"/>
      <c r="G76" s="88">
        <v>284216</v>
      </c>
      <c r="H76" s="96"/>
      <c r="I76" s="96"/>
      <c r="J76" s="84" t="s">
        <v>214</v>
      </c>
      <c r="K76" s="95"/>
      <c r="L76" s="88"/>
    </row>
    <row r="77" spans="1:12" ht="15.75" customHeight="1">
      <c r="A77" s="94"/>
      <c r="B77" s="84"/>
      <c r="C77" s="86"/>
      <c r="D77" s="84"/>
      <c r="E77" s="84" t="s">
        <v>215</v>
      </c>
      <c r="F77" s="95"/>
      <c r="G77" s="88">
        <v>6538824</v>
      </c>
      <c r="H77" s="96"/>
      <c r="I77" s="96"/>
      <c r="J77" s="84" t="s">
        <v>215</v>
      </c>
      <c r="K77" s="95"/>
      <c r="L77" s="88"/>
    </row>
    <row r="78" spans="1:12" ht="15.75" customHeight="1">
      <c r="A78" s="94"/>
      <c r="B78" s="84"/>
      <c r="C78" s="86"/>
      <c r="D78" s="84"/>
      <c r="E78" s="84" t="s">
        <v>216</v>
      </c>
      <c r="F78" s="95"/>
      <c r="G78" s="88">
        <v>4542173.6</v>
      </c>
      <c r="H78" s="96"/>
      <c r="I78" s="96"/>
      <c r="J78" s="84" t="s">
        <v>216</v>
      </c>
      <c r="K78" s="95"/>
      <c r="L78" s="88"/>
    </row>
    <row r="79" spans="1:12" ht="15.75" customHeight="1">
      <c r="A79" s="94"/>
      <c r="B79" s="84"/>
      <c r="C79" s="86"/>
      <c r="D79" s="84"/>
      <c r="E79" s="84" t="s">
        <v>217</v>
      </c>
      <c r="F79" s="95"/>
      <c r="G79" s="88">
        <v>35256</v>
      </c>
      <c r="H79" s="96"/>
      <c r="I79" s="96"/>
      <c r="J79" s="84" t="s">
        <v>217</v>
      </c>
      <c r="K79" s="95"/>
      <c r="L79" s="88"/>
    </row>
    <row r="80" spans="1:12" ht="15.75" customHeight="1">
      <c r="A80" s="94"/>
      <c r="B80" s="84"/>
      <c r="C80" s="86"/>
      <c r="D80" s="84"/>
      <c r="E80" s="84" t="s">
        <v>218</v>
      </c>
      <c r="F80" s="95"/>
      <c r="G80" s="88">
        <v>453241.6</v>
      </c>
      <c r="H80" s="96"/>
      <c r="I80" s="96"/>
      <c r="J80" s="84" t="s">
        <v>218</v>
      </c>
      <c r="K80" s="95"/>
      <c r="L80" s="88"/>
    </row>
    <row r="81" spans="1:12" ht="15.75" customHeight="1">
      <c r="A81" s="94"/>
      <c r="B81" s="84"/>
      <c r="C81" s="86"/>
      <c r="D81" s="84"/>
      <c r="E81" s="84" t="s">
        <v>219</v>
      </c>
      <c r="F81" s="95"/>
      <c r="G81" s="88">
        <v>2436300</v>
      </c>
      <c r="H81" s="96"/>
      <c r="I81" s="96"/>
      <c r="J81" s="84" t="s">
        <v>219</v>
      </c>
      <c r="K81" s="95"/>
      <c r="L81" s="88"/>
    </row>
    <row r="82" spans="1:12" ht="15.75" customHeight="1">
      <c r="A82" s="94"/>
      <c r="B82" s="84"/>
      <c r="C82" s="86"/>
      <c r="D82" s="84"/>
      <c r="E82" s="84" t="s">
        <v>220</v>
      </c>
      <c r="F82" s="95"/>
      <c r="G82" s="88">
        <v>1475245.6</v>
      </c>
      <c r="H82" s="96"/>
      <c r="I82" s="96"/>
      <c r="J82" s="84" t="s">
        <v>220</v>
      </c>
      <c r="K82" s="95"/>
      <c r="L82" s="88"/>
    </row>
    <row r="83" spans="1:12" ht="15.75" customHeight="1">
      <c r="A83" s="94"/>
      <c r="B83" s="84"/>
      <c r="C83" s="86"/>
      <c r="D83" s="84"/>
      <c r="E83" s="84" t="s">
        <v>221</v>
      </c>
      <c r="F83" s="95"/>
      <c r="G83" s="88">
        <v>344820.8</v>
      </c>
      <c r="H83" s="96"/>
      <c r="I83" s="96"/>
      <c r="J83" s="84" t="s">
        <v>221</v>
      </c>
      <c r="K83" s="95"/>
      <c r="L83" s="88"/>
    </row>
    <row r="84" spans="1:12" ht="15.75" customHeight="1">
      <c r="A84" s="94"/>
      <c r="B84" s="84"/>
      <c r="C84" s="86"/>
      <c r="D84" s="84"/>
      <c r="E84" s="84" t="s">
        <v>222</v>
      </c>
      <c r="F84" s="95"/>
      <c r="G84" s="88">
        <v>245724</v>
      </c>
      <c r="H84" s="96"/>
      <c r="I84" s="96"/>
      <c r="J84" s="84" t="s">
        <v>222</v>
      </c>
      <c r="K84" s="95"/>
      <c r="L84" s="88"/>
    </row>
    <row r="85" spans="1:12" ht="15.75" customHeight="1">
      <c r="A85" s="94"/>
      <c r="B85" s="84"/>
      <c r="C85" s="86"/>
      <c r="D85" s="84"/>
      <c r="E85" s="84" t="s">
        <v>223</v>
      </c>
      <c r="F85" s="95"/>
      <c r="G85" s="88">
        <v>2396639.2</v>
      </c>
      <c r="H85" s="96"/>
      <c r="I85" s="96"/>
      <c r="J85" s="84" t="s">
        <v>223</v>
      </c>
      <c r="K85" s="95"/>
      <c r="L85" s="88"/>
    </row>
    <row r="86" spans="1:12" ht="15.75" customHeight="1">
      <c r="A86" s="94"/>
      <c r="B86" s="84"/>
      <c r="C86" s="86"/>
      <c r="D86" s="84"/>
      <c r="E86" s="84" t="s">
        <v>224</v>
      </c>
      <c r="F86" s="95"/>
      <c r="G86" s="88">
        <v>969091.2</v>
      </c>
      <c r="H86" s="96"/>
      <c r="I86" s="96"/>
      <c r="J86" s="84" t="s">
        <v>224</v>
      </c>
      <c r="K86" s="95"/>
      <c r="L86" s="88"/>
    </row>
    <row r="87" spans="1:12" ht="15.75" customHeight="1">
      <c r="A87" s="94"/>
      <c r="B87" s="84"/>
      <c r="C87" s="86"/>
      <c r="D87" s="84"/>
      <c r="E87" s="84" t="s">
        <v>225</v>
      </c>
      <c r="F87" s="95"/>
      <c r="G87" s="88">
        <v>7527084.800000001</v>
      </c>
      <c r="H87" s="96"/>
      <c r="I87" s="96"/>
      <c r="J87" s="84" t="s">
        <v>225</v>
      </c>
      <c r="K87" s="95"/>
      <c r="L87" s="88"/>
    </row>
    <row r="88" spans="1:12" ht="15.75" customHeight="1">
      <c r="A88" s="94"/>
      <c r="B88" s="84"/>
      <c r="C88" s="86"/>
      <c r="D88" s="84"/>
      <c r="E88" s="84" t="s">
        <v>226</v>
      </c>
      <c r="F88" s="95"/>
      <c r="G88" s="88">
        <v>4280152.8</v>
      </c>
      <c r="H88" s="96"/>
      <c r="I88" s="96"/>
      <c r="J88" s="84" t="s">
        <v>226</v>
      </c>
      <c r="K88" s="95"/>
      <c r="L88" s="88"/>
    </row>
    <row r="89" spans="1:12" ht="15.75" customHeight="1">
      <c r="A89" s="94"/>
      <c r="B89" s="84"/>
      <c r="C89" s="86"/>
      <c r="D89" s="84"/>
      <c r="E89" s="84" t="s">
        <v>227</v>
      </c>
      <c r="F89" s="101"/>
      <c r="G89" s="134">
        <v>8412370.4</v>
      </c>
      <c r="H89" s="105"/>
      <c r="I89" s="96"/>
      <c r="J89" s="84" t="s">
        <v>227</v>
      </c>
      <c r="K89" s="95"/>
      <c r="L89" s="88"/>
    </row>
    <row r="90" spans="1:12" ht="15.75" customHeight="1">
      <c r="A90" s="94"/>
      <c r="B90" s="84"/>
      <c r="C90" s="86"/>
      <c r="D90" s="84"/>
      <c r="E90" s="84" t="s">
        <v>228</v>
      </c>
      <c r="F90" s="101"/>
      <c r="G90" s="134">
        <v>240464</v>
      </c>
      <c r="H90" s="105"/>
      <c r="I90" s="96"/>
      <c r="J90" s="84" t="s">
        <v>228</v>
      </c>
      <c r="K90" s="101"/>
      <c r="L90" s="88"/>
    </row>
    <row r="91" spans="1:12" ht="15.75" customHeight="1">
      <c r="A91" s="94"/>
      <c r="B91" s="84"/>
      <c r="C91" s="86"/>
      <c r="D91" s="84"/>
      <c r="E91" s="84" t="s">
        <v>229</v>
      </c>
      <c r="F91" s="101"/>
      <c r="G91" s="134">
        <v>202916</v>
      </c>
      <c r="H91" s="105"/>
      <c r="I91" s="96"/>
      <c r="J91" s="84" t="s">
        <v>229</v>
      </c>
      <c r="K91" s="101"/>
      <c r="L91" s="88"/>
    </row>
    <row r="92" spans="1:12" ht="15.75" customHeight="1">
      <c r="A92" s="94"/>
      <c r="B92" s="84"/>
      <c r="C92" s="86"/>
      <c r="D92" s="84"/>
      <c r="E92" s="84" t="s">
        <v>230</v>
      </c>
      <c r="F92" s="101"/>
      <c r="G92" s="134">
        <v>249539.2</v>
      </c>
      <c r="H92" s="105"/>
      <c r="I92" s="96"/>
      <c r="J92" s="84" t="s">
        <v>230</v>
      </c>
      <c r="K92" s="101"/>
      <c r="L92" s="88"/>
    </row>
    <row r="93" spans="1:12" ht="15.75" customHeight="1">
      <c r="A93" s="94"/>
      <c r="B93" s="84"/>
      <c r="C93" s="86"/>
      <c r="D93" s="84"/>
      <c r="E93" s="84" t="s">
        <v>231</v>
      </c>
      <c r="F93" s="101"/>
      <c r="G93" s="134">
        <v>116000</v>
      </c>
      <c r="H93" s="105"/>
      <c r="I93" s="96"/>
      <c r="J93" s="84" t="s">
        <v>231</v>
      </c>
      <c r="K93" s="101"/>
      <c r="L93" s="114"/>
    </row>
    <row r="94" spans="1:12" ht="15.75" customHeight="1">
      <c r="A94" s="94"/>
      <c r="B94" s="84"/>
      <c r="C94" s="86"/>
      <c r="D94" s="84"/>
      <c r="E94" s="84" t="s">
        <v>232</v>
      </c>
      <c r="F94" s="95"/>
      <c r="G94" s="98">
        <v>3673364</v>
      </c>
      <c r="H94" s="96"/>
      <c r="I94" s="96"/>
      <c r="J94" s="84" t="s">
        <v>232</v>
      </c>
      <c r="K94" s="95"/>
      <c r="L94" s="98"/>
    </row>
    <row r="95" spans="1:11" ht="15.75" customHeight="1">
      <c r="A95" s="94"/>
      <c r="B95" s="84"/>
      <c r="C95" s="86"/>
      <c r="D95" s="84"/>
      <c r="E95" s="84" t="s">
        <v>233</v>
      </c>
      <c r="F95" s="95"/>
      <c r="G95" s="112">
        <f>SUM(G68:G94)</f>
        <v>78802819.20000002</v>
      </c>
      <c r="H95" s="96"/>
      <c r="I95" s="96"/>
      <c r="J95" s="97"/>
      <c r="K95" s="97"/>
    </row>
    <row r="96" spans="1:11" ht="15.75" customHeight="1">
      <c r="A96" s="94"/>
      <c r="B96" s="84"/>
      <c r="C96" s="115" t="s">
        <v>234</v>
      </c>
      <c r="D96" s="84"/>
      <c r="E96" s="84"/>
      <c r="F96" s="95"/>
      <c r="G96" s="88"/>
      <c r="H96" s="99">
        <f>G66+G95</f>
        <v>153813757.20000002</v>
      </c>
      <c r="I96" s="96"/>
      <c r="J96" s="97"/>
      <c r="K96" s="97"/>
    </row>
    <row r="97" spans="1:11" ht="15.75" customHeight="1">
      <c r="A97" s="94"/>
      <c r="B97" s="84" t="s">
        <v>148</v>
      </c>
      <c r="C97" s="84" t="s">
        <v>235</v>
      </c>
      <c r="D97" s="84"/>
      <c r="E97" s="84"/>
      <c r="F97" s="95"/>
      <c r="G97" s="88"/>
      <c r="H97" s="96"/>
      <c r="I97" s="96"/>
      <c r="J97" s="97"/>
      <c r="K97" s="97"/>
    </row>
    <row r="98" spans="1:11" ht="15.75" customHeight="1">
      <c r="A98" s="94"/>
      <c r="B98" s="84"/>
      <c r="C98" s="338" t="s">
        <v>192</v>
      </c>
      <c r="D98" s="338"/>
      <c r="E98" s="84" t="s">
        <v>193</v>
      </c>
      <c r="F98" s="95"/>
      <c r="G98" s="88"/>
      <c r="H98" s="96"/>
      <c r="I98" s="96"/>
      <c r="J98" s="97"/>
      <c r="K98" s="97"/>
    </row>
    <row r="99" spans="1:11" ht="15.75" customHeight="1">
      <c r="A99" s="94"/>
      <c r="B99" s="84"/>
      <c r="C99" s="86"/>
      <c r="D99" s="84"/>
      <c r="E99" s="84" t="s">
        <v>194</v>
      </c>
      <c r="F99" s="95"/>
      <c r="G99" s="88">
        <v>5593995</v>
      </c>
      <c r="H99" s="96"/>
      <c r="I99" s="96"/>
      <c r="J99" s="97"/>
      <c r="K99" s="97"/>
    </row>
    <row r="100" spans="1:11" ht="15.75" customHeight="1">
      <c r="A100" s="94"/>
      <c r="B100" s="84"/>
      <c r="C100" s="86"/>
      <c r="D100" s="84"/>
      <c r="E100" s="84" t="s">
        <v>195</v>
      </c>
      <c r="F100" s="95"/>
      <c r="G100" s="88">
        <v>780188</v>
      </c>
      <c r="H100" s="96"/>
      <c r="I100" s="96"/>
      <c r="J100" s="97"/>
      <c r="K100" s="97"/>
    </row>
    <row r="101" spans="1:11" ht="15.75" customHeight="1">
      <c r="A101" s="94"/>
      <c r="B101" s="84"/>
      <c r="C101" s="86"/>
      <c r="D101" s="84"/>
      <c r="E101" s="84" t="s">
        <v>196</v>
      </c>
      <c r="F101" s="95"/>
      <c r="G101" s="96">
        <v>220117</v>
      </c>
      <c r="H101" s="96"/>
      <c r="I101" s="96"/>
      <c r="J101" s="97"/>
      <c r="K101" s="97"/>
    </row>
    <row r="102" spans="1:11" ht="15.75" customHeight="1">
      <c r="A102" s="94"/>
      <c r="B102" s="84"/>
      <c r="C102" s="86"/>
      <c r="D102" s="84"/>
      <c r="E102" s="84"/>
      <c r="F102" s="95"/>
      <c r="G102" s="98"/>
      <c r="H102" s="96"/>
      <c r="I102" s="96"/>
      <c r="J102" s="97"/>
      <c r="K102" s="97"/>
    </row>
    <row r="103" spans="1:11" ht="15.75" customHeight="1">
      <c r="A103" s="94"/>
      <c r="B103" s="84"/>
      <c r="C103" s="86"/>
      <c r="D103" s="84"/>
      <c r="E103" s="84" t="s">
        <v>197</v>
      </c>
      <c r="F103" s="95"/>
      <c r="G103" s="112">
        <f>SUM(G99:G102)</f>
        <v>6594300</v>
      </c>
      <c r="H103" s="96"/>
      <c r="I103" s="96"/>
      <c r="J103" s="97"/>
      <c r="K103" s="97"/>
    </row>
    <row r="104" spans="1:12" ht="15.75" customHeight="1">
      <c r="A104" s="94"/>
      <c r="B104" s="84"/>
      <c r="C104" s="338" t="s">
        <v>198</v>
      </c>
      <c r="D104" s="338"/>
      <c r="E104" s="84"/>
      <c r="F104" s="95"/>
      <c r="G104" s="88"/>
      <c r="H104" s="96"/>
      <c r="I104" s="96"/>
      <c r="J104" s="97"/>
      <c r="K104" s="97"/>
      <c r="L104" s="88"/>
    </row>
    <row r="105" spans="1:12" ht="15.75" customHeight="1">
      <c r="A105" s="94"/>
      <c r="B105" s="84"/>
      <c r="C105" s="111"/>
      <c r="D105" s="111"/>
      <c r="E105" s="84" t="s">
        <v>199</v>
      </c>
      <c r="F105" s="95"/>
      <c r="G105" s="88"/>
      <c r="H105" s="96"/>
      <c r="I105" s="96"/>
      <c r="J105" s="97"/>
      <c r="K105" s="97"/>
      <c r="L105" s="88"/>
    </row>
    <row r="106" spans="1:12" ht="15.75" customHeight="1">
      <c r="A106" s="94"/>
      <c r="B106" s="84"/>
      <c r="C106" s="111"/>
      <c r="D106" s="111"/>
      <c r="E106" s="84" t="s">
        <v>206</v>
      </c>
      <c r="F106" s="95"/>
      <c r="G106" s="88">
        <v>3471562.2</v>
      </c>
      <c r="H106" s="96"/>
      <c r="I106" s="96"/>
      <c r="J106" s="97"/>
      <c r="K106" s="97"/>
      <c r="L106" s="88"/>
    </row>
    <row r="107" spans="1:12" ht="15.75" customHeight="1">
      <c r="A107" s="94"/>
      <c r="B107" s="84"/>
      <c r="C107" s="111"/>
      <c r="D107" s="111"/>
      <c r="E107" s="113" t="s">
        <v>255</v>
      </c>
      <c r="F107" s="95"/>
      <c r="G107" s="88">
        <v>286559.4</v>
      </c>
      <c r="H107" s="96"/>
      <c r="I107" s="96"/>
      <c r="J107" s="97"/>
      <c r="K107" s="97"/>
      <c r="L107" s="88"/>
    </row>
    <row r="108" spans="1:12" ht="15.75" customHeight="1">
      <c r="A108" s="94"/>
      <c r="B108" s="84"/>
      <c r="C108" s="111"/>
      <c r="D108" s="111"/>
      <c r="E108" s="84" t="s">
        <v>208</v>
      </c>
      <c r="F108" s="95"/>
      <c r="G108" s="88">
        <v>1885594.2</v>
      </c>
      <c r="H108" s="96"/>
      <c r="I108" s="96"/>
      <c r="J108" s="97"/>
      <c r="K108" s="97"/>
      <c r="L108" s="88"/>
    </row>
    <row r="109" spans="1:12" ht="15.75" customHeight="1">
      <c r="A109" s="94"/>
      <c r="B109" s="84"/>
      <c r="C109" s="111"/>
      <c r="D109" s="111"/>
      <c r="E109" s="84" t="s">
        <v>209</v>
      </c>
      <c r="F109" s="95"/>
      <c r="G109" s="88">
        <v>781951.6</v>
      </c>
      <c r="H109" s="96"/>
      <c r="I109" s="96"/>
      <c r="J109" s="97"/>
      <c r="K109" s="97"/>
      <c r="L109" s="88"/>
    </row>
    <row r="110" spans="1:12" ht="15.75" customHeight="1">
      <c r="A110" s="94"/>
      <c r="B110" s="84"/>
      <c r="C110" s="111"/>
      <c r="D110" s="111"/>
      <c r="E110" s="84" t="s">
        <v>210</v>
      </c>
      <c r="F110" s="95"/>
      <c r="G110" s="88">
        <v>93635.6</v>
      </c>
      <c r="H110" s="96"/>
      <c r="I110" s="96"/>
      <c r="J110" s="97"/>
      <c r="K110" s="97"/>
      <c r="L110" s="88"/>
    </row>
    <row r="111" spans="1:12" ht="15.75" customHeight="1">
      <c r="A111" s="94"/>
      <c r="B111" s="84"/>
      <c r="C111" s="111"/>
      <c r="D111" s="111"/>
      <c r="E111" s="84" t="s">
        <v>211</v>
      </c>
      <c r="F111" s="95"/>
      <c r="G111" s="88">
        <v>390609.4</v>
      </c>
      <c r="H111" s="96"/>
      <c r="I111" s="96"/>
      <c r="J111" s="97"/>
      <c r="K111" s="97"/>
      <c r="L111" s="88"/>
    </row>
    <row r="112" spans="1:12" ht="15.75" customHeight="1">
      <c r="A112" s="94"/>
      <c r="B112" s="84"/>
      <c r="C112" s="111"/>
      <c r="D112" s="111"/>
      <c r="E112" s="84" t="s">
        <v>212</v>
      </c>
      <c r="F112" s="95"/>
      <c r="G112" s="88">
        <v>1667859.4</v>
      </c>
      <c r="H112" s="96"/>
      <c r="I112" s="96"/>
      <c r="J112" s="97"/>
      <c r="K112" s="97"/>
      <c r="L112" s="88"/>
    </row>
    <row r="113" spans="1:12" ht="15.75" customHeight="1">
      <c r="A113" s="94"/>
      <c r="B113" s="84"/>
      <c r="C113" s="111"/>
      <c r="D113" s="111"/>
      <c r="E113" s="84" t="s">
        <v>213</v>
      </c>
      <c r="F113" s="95"/>
      <c r="G113" s="88">
        <v>17077.2</v>
      </c>
      <c r="H113" s="96"/>
      <c r="I113" s="96"/>
      <c r="J113" s="97"/>
      <c r="K113" s="97"/>
      <c r="L113" s="88"/>
    </row>
    <row r="114" spans="1:12" ht="15.75" customHeight="1">
      <c r="A114" s="94"/>
      <c r="B114" s="84"/>
      <c r="C114" s="111"/>
      <c r="D114" s="111"/>
      <c r="E114" s="84" t="s">
        <v>214</v>
      </c>
      <c r="F114" s="95"/>
      <c r="G114" s="88">
        <v>71054</v>
      </c>
      <c r="H114" s="96"/>
      <c r="I114" s="96"/>
      <c r="J114" s="97"/>
      <c r="K114" s="97"/>
      <c r="L114" s="88"/>
    </row>
    <row r="115" spans="1:12" ht="15.75" customHeight="1">
      <c r="A115" s="94"/>
      <c r="B115" s="84"/>
      <c r="C115" s="111"/>
      <c r="D115" s="111"/>
      <c r="E115" s="84" t="s">
        <v>215</v>
      </c>
      <c r="F115" s="95"/>
      <c r="G115" s="88">
        <v>1634706</v>
      </c>
      <c r="H115" s="96"/>
      <c r="I115" s="96"/>
      <c r="J115" s="97"/>
      <c r="K115" s="97"/>
      <c r="L115" s="88"/>
    </row>
    <row r="116" spans="1:12" ht="15.75" customHeight="1">
      <c r="A116" s="94"/>
      <c r="B116" s="84"/>
      <c r="C116" s="111"/>
      <c r="D116" s="111"/>
      <c r="E116" s="84" t="s">
        <v>216</v>
      </c>
      <c r="F116" s="95"/>
      <c r="G116" s="88">
        <v>1135543.4</v>
      </c>
      <c r="H116" s="96"/>
      <c r="I116" s="96"/>
      <c r="J116" s="97"/>
      <c r="K116" s="97"/>
      <c r="L116" s="88"/>
    </row>
    <row r="117" spans="1:12" ht="15.75" customHeight="1">
      <c r="A117" s="94"/>
      <c r="B117" s="84"/>
      <c r="C117" s="111"/>
      <c r="D117" s="111"/>
      <c r="E117" s="84" t="s">
        <v>217</v>
      </c>
      <c r="F117" s="95"/>
      <c r="G117" s="88">
        <v>8814</v>
      </c>
      <c r="H117" s="96"/>
      <c r="I117" s="96"/>
      <c r="J117" s="97"/>
      <c r="K117" s="97"/>
      <c r="L117" s="88"/>
    </row>
    <row r="118" spans="1:12" ht="15.75" customHeight="1">
      <c r="A118" s="94"/>
      <c r="B118" s="84"/>
      <c r="C118" s="111"/>
      <c r="D118" s="111"/>
      <c r="E118" s="84" t="s">
        <v>218</v>
      </c>
      <c r="F118" s="95"/>
      <c r="G118" s="88">
        <v>113310.4</v>
      </c>
      <c r="H118" s="96"/>
      <c r="I118" s="96"/>
      <c r="J118" s="97"/>
      <c r="K118" s="97"/>
      <c r="L118" s="88"/>
    </row>
    <row r="119" spans="1:12" ht="15.75" customHeight="1">
      <c r="A119" s="94"/>
      <c r="B119" s="84"/>
      <c r="C119" s="111"/>
      <c r="D119" s="111"/>
      <c r="E119" s="84" t="s">
        <v>219</v>
      </c>
      <c r="F119" s="95"/>
      <c r="G119" s="88">
        <v>609075</v>
      </c>
      <c r="H119" s="96"/>
      <c r="I119" s="96"/>
      <c r="J119" s="97"/>
      <c r="K119" s="97"/>
      <c r="L119" s="88"/>
    </row>
    <row r="120" spans="1:12" ht="15.75" customHeight="1">
      <c r="A120" s="94"/>
      <c r="B120" s="84"/>
      <c r="C120" s="111"/>
      <c r="D120" s="111"/>
      <c r="E120" s="84" t="s">
        <v>220</v>
      </c>
      <c r="F120" s="95"/>
      <c r="G120" s="88">
        <v>368811.4</v>
      </c>
      <c r="H120" s="96"/>
      <c r="I120" s="96"/>
      <c r="J120" s="97"/>
      <c r="K120" s="97"/>
      <c r="L120" s="88"/>
    </row>
    <row r="121" spans="1:12" ht="15.75" customHeight="1">
      <c r="A121" s="94"/>
      <c r="B121" s="84"/>
      <c r="C121" s="111"/>
      <c r="D121" s="111"/>
      <c r="E121" s="84" t="s">
        <v>221</v>
      </c>
      <c r="F121" s="95"/>
      <c r="G121" s="88">
        <v>86205.2</v>
      </c>
      <c r="H121" s="96"/>
      <c r="I121" s="96"/>
      <c r="J121" s="97"/>
      <c r="K121" s="97"/>
      <c r="L121" s="88"/>
    </row>
    <row r="122" spans="1:12" ht="15.75" customHeight="1">
      <c r="A122" s="94"/>
      <c r="B122" s="84"/>
      <c r="C122" s="111"/>
      <c r="D122" s="111"/>
      <c r="E122" s="84" t="s">
        <v>222</v>
      </c>
      <c r="F122" s="95"/>
      <c r="G122" s="88">
        <v>61431</v>
      </c>
      <c r="H122" s="96"/>
      <c r="I122" s="96"/>
      <c r="J122" s="97"/>
      <c r="K122" s="97"/>
      <c r="L122" s="88"/>
    </row>
    <row r="123" spans="1:12" ht="15.75" customHeight="1">
      <c r="A123" s="94"/>
      <c r="B123" s="84"/>
      <c r="C123" s="111"/>
      <c r="D123" s="111"/>
      <c r="E123" s="84" t="s">
        <v>223</v>
      </c>
      <c r="F123" s="95"/>
      <c r="G123" s="88">
        <v>599159.8</v>
      </c>
      <c r="H123" s="96"/>
      <c r="I123" s="96"/>
      <c r="J123" s="97"/>
      <c r="K123" s="97"/>
      <c r="L123" s="88"/>
    </row>
    <row r="124" spans="1:12" ht="15.75" customHeight="1">
      <c r="A124" s="94"/>
      <c r="B124" s="84"/>
      <c r="C124" s="111"/>
      <c r="D124" s="111"/>
      <c r="E124" s="84" t="s">
        <v>224</v>
      </c>
      <c r="F124" s="95"/>
      <c r="G124" s="88">
        <v>242272.8</v>
      </c>
      <c r="H124" s="96"/>
      <c r="I124" s="96"/>
      <c r="J124" s="97"/>
      <c r="K124" s="97"/>
      <c r="L124" s="88"/>
    </row>
    <row r="125" spans="1:12" ht="15.75" customHeight="1">
      <c r="A125" s="94"/>
      <c r="B125" s="84"/>
      <c r="C125" s="111"/>
      <c r="D125" s="111"/>
      <c r="E125" s="84" t="s">
        <v>225</v>
      </c>
      <c r="F125" s="95"/>
      <c r="G125" s="88">
        <v>1881771.2</v>
      </c>
      <c r="H125" s="96"/>
      <c r="I125" s="96"/>
      <c r="J125" s="97"/>
      <c r="K125" s="97"/>
      <c r="L125" s="88"/>
    </row>
    <row r="126" spans="1:12" ht="15.75" customHeight="1">
      <c r="A126" s="94"/>
      <c r="B126" s="84"/>
      <c r="C126" s="111"/>
      <c r="D126" s="111"/>
      <c r="E126" s="84" t="s">
        <v>226</v>
      </c>
      <c r="F126" s="95"/>
      <c r="G126" s="88">
        <v>1070038.2</v>
      </c>
      <c r="H126" s="96"/>
      <c r="I126" s="96"/>
      <c r="J126" s="97"/>
      <c r="K126" s="97"/>
      <c r="L126" s="88"/>
    </row>
    <row r="127" spans="1:13" ht="15.75" customHeight="1">
      <c r="A127" s="94"/>
      <c r="B127" s="84"/>
      <c r="C127" s="111"/>
      <c r="D127" s="111"/>
      <c r="E127" s="84" t="s">
        <v>227</v>
      </c>
      <c r="F127" s="95"/>
      <c r="G127" s="88">
        <v>2103092.6</v>
      </c>
      <c r="H127" s="135"/>
      <c r="I127" s="137"/>
      <c r="J127" s="97"/>
      <c r="K127" s="97"/>
      <c r="L127" s="136"/>
      <c r="M127" s="146"/>
    </row>
    <row r="128" spans="1:13" ht="15.75" customHeight="1">
      <c r="A128" s="94"/>
      <c r="B128" s="84"/>
      <c r="C128" s="111"/>
      <c r="D128" s="111"/>
      <c r="E128" s="84" t="s">
        <v>228</v>
      </c>
      <c r="F128" s="101"/>
      <c r="G128" s="134">
        <v>60116</v>
      </c>
      <c r="H128" s="136"/>
      <c r="I128" s="137"/>
      <c r="J128" s="97"/>
      <c r="K128" s="97"/>
      <c r="L128" s="136"/>
      <c r="M128" s="146"/>
    </row>
    <row r="129" spans="1:13" ht="15.75" customHeight="1">
      <c r="A129" s="94"/>
      <c r="B129" s="84"/>
      <c r="C129" s="111"/>
      <c r="D129" s="111"/>
      <c r="E129" s="84" t="s">
        <v>229</v>
      </c>
      <c r="F129" s="101"/>
      <c r="G129" s="134">
        <v>50729</v>
      </c>
      <c r="H129" s="136"/>
      <c r="I129" s="137"/>
      <c r="J129" s="97"/>
      <c r="K129" s="97"/>
      <c r="L129" s="136"/>
      <c r="M129" s="146"/>
    </row>
    <row r="130" spans="1:13" ht="15.75" customHeight="1">
      <c r="A130" s="94"/>
      <c r="B130" s="84"/>
      <c r="C130" s="111"/>
      <c r="D130" s="111"/>
      <c r="E130" s="84" t="s">
        <v>230</v>
      </c>
      <c r="F130" s="101"/>
      <c r="G130" s="134">
        <v>62384.8</v>
      </c>
      <c r="H130" s="136"/>
      <c r="I130" s="137"/>
      <c r="J130" s="97"/>
      <c r="K130" s="97"/>
      <c r="L130" s="136"/>
      <c r="M130" s="146"/>
    </row>
    <row r="131" spans="1:11" ht="15.75" customHeight="1">
      <c r="A131" s="94"/>
      <c r="B131" s="84"/>
      <c r="C131" s="111"/>
      <c r="D131" s="111"/>
      <c r="E131" s="84" t="s">
        <v>231</v>
      </c>
      <c r="F131" s="101"/>
      <c r="G131" s="134">
        <v>29000</v>
      </c>
      <c r="H131" s="136"/>
      <c r="I131" s="137"/>
      <c r="J131" s="97"/>
      <c r="K131" s="97"/>
    </row>
    <row r="132" spans="1:11" ht="15.75" customHeight="1">
      <c r="A132" s="94"/>
      <c r="B132" s="84"/>
      <c r="C132" s="111"/>
      <c r="D132" s="111"/>
      <c r="E132" s="84" t="s">
        <v>232</v>
      </c>
      <c r="F132" s="101"/>
      <c r="G132" s="134">
        <v>918341</v>
      </c>
      <c r="H132" s="136"/>
      <c r="I132" s="137"/>
      <c r="J132" s="97"/>
      <c r="K132" s="97"/>
    </row>
    <row r="133" spans="1:11" ht="15.75" customHeight="1">
      <c r="A133" s="94"/>
      <c r="B133" s="84"/>
      <c r="C133" s="111"/>
      <c r="D133" s="111"/>
      <c r="F133" s="95"/>
      <c r="G133" s="98"/>
      <c r="H133" s="96"/>
      <c r="I133" s="96"/>
      <c r="J133" s="97"/>
      <c r="K133" s="97"/>
    </row>
    <row r="134" spans="1:11" ht="15.75" customHeight="1">
      <c r="A134" s="94"/>
      <c r="B134" s="84"/>
      <c r="C134" s="111"/>
      <c r="D134" s="111"/>
      <c r="F134" s="95"/>
      <c r="G134" s="112">
        <f>SUM(G105:G133)</f>
        <v>19700704.8</v>
      </c>
      <c r="H134" s="96"/>
      <c r="I134" s="96"/>
      <c r="J134" s="97"/>
      <c r="K134" s="97"/>
    </row>
    <row r="135" spans="1:11" ht="15.75" customHeight="1">
      <c r="A135" s="94"/>
      <c r="B135" s="84"/>
      <c r="C135" s="111"/>
      <c r="D135" s="111"/>
      <c r="F135" s="101"/>
      <c r="G135" s="144"/>
      <c r="H135" s="143">
        <f>G103+G134</f>
        <v>26295004.8</v>
      </c>
      <c r="I135" s="96"/>
      <c r="J135" s="97"/>
      <c r="K135" s="97"/>
    </row>
    <row r="136" spans="1:11" ht="15.75" customHeight="1">
      <c r="A136" s="94"/>
      <c r="B136" s="84"/>
      <c r="C136" s="86"/>
      <c r="D136" s="84"/>
      <c r="E136" s="138"/>
      <c r="F136" s="140"/>
      <c r="G136" s="145"/>
      <c r="H136" s="141"/>
      <c r="I136" s="96"/>
      <c r="J136" s="97"/>
      <c r="K136" s="97"/>
    </row>
    <row r="137" spans="1:11" ht="15.75" customHeight="1">
      <c r="A137" s="94"/>
      <c r="B137" s="84"/>
      <c r="C137" s="84" t="s">
        <v>236</v>
      </c>
      <c r="D137" s="84"/>
      <c r="E137" s="139"/>
      <c r="F137" s="140"/>
      <c r="G137" s="142"/>
      <c r="H137" s="145"/>
      <c r="I137" s="105"/>
      <c r="J137" s="97"/>
      <c r="K137" s="97"/>
    </row>
    <row r="138" spans="1:11" ht="15.75" customHeight="1">
      <c r="A138" s="94"/>
      <c r="B138" s="328" t="s">
        <v>237</v>
      </c>
      <c r="C138" s="328"/>
      <c r="D138" s="84"/>
      <c r="E138" s="84"/>
      <c r="F138" s="101"/>
      <c r="G138" s="134"/>
      <c r="H138" s="105"/>
      <c r="I138" s="110">
        <f>H96+H135</f>
        <v>180108762.00000003</v>
      </c>
      <c r="J138" s="97"/>
      <c r="K138" s="97"/>
    </row>
    <row r="139" spans="1:11" ht="15.75" customHeight="1">
      <c r="A139" s="106"/>
      <c r="B139" s="116"/>
      <c r="C139" s="107" t="s">
        <v>238</v>
      </c>
      <c r="D139" s="107"/>
      <c r="E139" s="107"/>
      <c r="F139" s="108"/>
      <c r="G139" s="109"/>
      <c r="H139" s="117"/>
      <c r="I139" s="112">
        <f>I58-I138</f>
        <v>78093314.99999997</v>
      </c>
      <c r="J139" s="97"/>
      <c r="K139" s="97"/>
    </row>
    <row r="140" spans="1:11" ht="15.75" customHeight="1">
      <c r="A140" s="94" t="s">
        <v>239</v>
      </c>
      <c r="B140" s="336" t="s">
        <v>256</v>
      </c>
      <c r="C140" s="336"/>
      <c r="D140" s="84"/>
      <c r="E140" s="84"/>
      <c r="F140" s="95"/>
      <c r="G140" s="88"/>
      <c r="H140" s="96"/>
      <c r="I140" s="96"/>
      <c r="J140" s="97"/>
      <c r="K140" s="97"/>
    </row>
    <row r="141" spans="1:11" ht="15.75" customHeight="1">
      <c r="A141" s="94"/>
      <c r="B141" s="328" t="s">
        <v>241</v>
      </c>
      <c r="C141" s="328"/>
      <c r="D141" s="84"/>
      <c r="E141" s="84"/>
      <c r="F141" s="95"/>
      <c r="G141" s="88">
        <v>0</v>
      </c>
      <c r="H141" s="96"/>
      <c r="I141" s="96"/>
      <c r="J141" s="97"/>
      <c r="K141" s="97"/>
    </row>
    <row r="142" spans="1:11" ht="15.75" customHeight="1">
      <c r="A142" s="94"/>
      <c r="B142" s="84"/>
      <c r="C142" s="84" t="s">
        <v>257</v>
      </c>
      <c r="D142" s="84"/>
      <c r="E142" s="84"/>
      <c r="F142" s="95"/>
      <c r="G142" s="98"/>
      <c r="H142" s="110">
        <v>0</v>
      </c>
      <c r="I142" s="96"/>
      <c r="J142" s="97"/>
      <c r="K142" s="97"/>
    </row>
    <row r="143" spans="1:11" ht="15.75" customHeight="1">
      <c r="A143" s="106"/>
      <c r="B143" s="337" t="s">
        <v>258</v>
      </c>
      <c r="C143" s="337"/>
      <c r="D143" s="107"/>
      <c r="E143" s="107"/>
      <c r="F143" s="108"/>
      <c r="G143" s="109"/>
      <c r="H143" s="98"/>
      <c r="I143" s="110">
        <v>0</v>
      </c>
      <c r="J143" s="97"/>
      <c r="K143" s="97"/>
    </row>
    <row r="144" spans="1:11" ht="15.75" customHeight="1">
      <c r="A144" s="94" t="s">
        <v>259</v>
      </c>
      <c r="B144" s="336" t="s">
        <v>240</v>
      </c>
      <c r="C144" s="336"/>
      <c r="D144" s="84"/>
      <c r="E144" s="84"/>
      <c r="F144" s="95"/>
      <c r="G144" s="88"/>
      <c r="H144" s="96"/>
      <c r="I144" s="96"/>
      <c r="J144" s="97"/>
      <c r="K144" s="97"/>
    </row>
    <row r="145" spans="1:11" ht="15.75" customHeight="1">
      <c r="A145" s="94"/>
      <c r="B145" s="328" t="s">
        <v>241</v>
      </c>
      <c r="C145" s="328"/>
      <c r="D145" s="84"/>
      <c r="E145" s="84"/>
      <c r="F145" s="95"/>
      <c r="G145" s="88"/>
      <c r="H145" s="96"/>
      <c r="I145" s="96"/>
      <c r="J145" s="97"/>
      <c r="K145" s="97"/>
    </row>
    <row r="146" spans="1:11" ht="15.75" customHeight="1">
      <c r="A146" s="94"/>
      <c r="B146" s="84"/>
      <c r="C146" s="84" t="s">
        <v>260</v>
      </c>
      <c r="D146" s="84"/>
      <c r="E146" s="84"/>
      <c r="F146" s="95"/>
      <c r="G146" s="88">
        <v>0</v>
      </c>
      <c r="H146" s="96"/>
      <c r="I146" s="96"/>
      <c r="J146" s="97"/>
      <c r="K146" s="97"/>
    </row>
    <row r="147" spans="1:11" ht="15.75" customHeight="1">
      <c r="A147" s="94"/>
      <c r="B147" s="84"/>
      <c r="C147" s="84"/>
      <c r="D147" s="84"/>
      <c r="E147" s="84"/>
      <c r="F147" s="95"/>
      <c r="G147" s="98"/>
      <c r="H147" s="110">
        <v>0</v>
      </c>
      <c r="I147" s="96"/>
      <c r="J147" s="97"/>
      <c r="K147" s="97"/>
    </row>
    <row r="148" spans="1:11" ht="15.75" customHeight="1">
      <c r="A148" s="106"/>
      <c r="B148" s="337" t="s">
        <v>244</v>
      </c>
      <c r="C148" s="337"/>
      <c r="D148" s="107"/>
      <c r="E148" s="107"/>
      <c r="F148" s="108"/>
      <c r="G148" s="109"/>
      <c r="H148" s="98"/>
      <c r="I148" s="110">
        <v>0</v>
      </c>
      <c r="J148" s="97"/>
      <c r="K148" s="97"/>
    </row>
    <row r="149" spans="1:11" ht="15.75" customHeight="1">
      <c r="A149" s="94"/>
      <c r="B149" s="84"/>
      <c r="C149" s="115" t="s">
        <v>245</v>
      </c>
      <c r="D149" s="84"/>
      <c r="E149" s="84"/>
      <c r="F149" s="95"/>
      <c r="G149" s="88"/>
      <c r="H149" s="96"/>
      <c r="I149" s="99">
        <f>I139-I148</f>
        <v>78093314.99999997</v>
      </c>
      <c r="J149" s="97"/>
      <c r="K149" s="97"/>
    </row>
    <row r="150" spans="1:11" ht="15.75" customHeight="1">
      <c r="A150" s="94"/>
      <c r="B150" s="84"/>
      <c r="C150" s="115" t="s">
        <v>261</v>
      </c>
      <c r="D150" s="84"/>
      <c r="E150" s="84"/>
      <c r="F150" s="95"/>
      <c r="G150" s="88"/>
      <c r="H150" s="96"/>
      <c r="I150" s="96">
        <v>100</v>
      </c>
      <c r="J150" s="97"/>
      <c r="K150" s="97"/>
    </row>
    <row r="151" spans="1:11" ht="15.75" customHeight="1">
      <c r="A151" s="94"/>
      <c r="B151" s="84"/>
      <c r="C151" s="84" t="s">
        <v>247</v>
      </c>
      <c r="D151" s="84"/>
      <c r="E151" s="84"/>
      <c r="F151" s="95"/>
      <c r="G151" s="88"/>
      <c r="H151" s="96"/>
      <c r="I151" s="99">
        <f>I149-I150</f>
        <v>78093214.99999997</v>
      </c>
      <c r="J151" s="97"/>
      <c r="K151" s="97"/>
    </row>
    <row r="152" spans="1:11" ht="15.75" customHeight="1">
      <c r="A152" s="94"/>
      <c r="B152" s="84"/>
      <c r="C152" s="84" t="s">
        <v>248</v>
      </c>
      <c r="D152" s="84"/>
      <c r="E152" s="84"/>
      <c r="F152" s="95"/>
      <c r="G152" s="88"/>
      <c r="H152" s="96"/>
      <c r="I152" s="98">
        <v>100</v>
      </c>
      <c r="J152" s="97"/>
      <c r="K152" s="97"/>
    </row>
    <row r="153" spans="1:11" ht="15.75" customHeight="1">
      <c r="A153" s="106"/>
      <c r="B153" s="107"/>
      <c r="C153" s="107" t="s">
        <v>249</v>
      </c>
      <c r="D153" s="107"/>
      <c r="E153" s="107"/>
      <c r="F153" s="108"/>
      <c r="G153" s="109"/>
      <c r="H153" s="98"/>
      <c r="I153" s="118">
        <f>I151+I152</f>
        <v>78093314.99999997</v>
      </c>
      <c r="J153" s="97"/>
      <c r="K153" s="97"/>
    </row>
    <row r="154" spans="1:11" ht="15.75" customHeight="1">
      <c r="A154" s="119"/>
      <c r="B154" s="119"/>
      <c r="C154" s="119"/>
      <c r="D154" s="119"/>
      <c r="E154" s="119"/>
      <c r="F154" s="119"/>
      <c r="G154" s="120"/>
      <c r="H154" s="120"/>
      <c r="I154" s="120"/>
      <c r="J154" s="121"/>
      <c r="K154" s="121"/>
    </row>
    <row r="155" spans="1:11" ht="15.75" customHeight="1">
      <c r="A155" s="122"/>
      <c r="B155" s="122"/>
      <c r="C155" s="122"/>
      <c r="D155" s="122"/>
      <c r="E155" s="122"/>
      <c r="F155" s="122"/>
      <c r="G155" s="123"/>
      <c r="H155" s="123"/>
      <c r="I155" s="123"/>
      <c r="J155" s="124"/>
      <c r="K155" s="124"/>
    </row>
    <row r="156" spans="1:11" ht="15.75" customHeight="1">
      <c r="A156" s="125"/>
      <c r="B156" s="125"/>
      <c r="C156" s="125"/>
      <c r="D156" s="125"/>
      <c r="E156" s="125"/>
      <c r="F156" s="125"/>
      <c r="G156" s="87"/>
      <c r="H156" s="87"/>
      <c r="I156" s="87"/>
      <c r="J156" s="126"/>
      <c r="K156" s="126"/>
    </row>
    <row r="157" spans="1:11" ht="15.75" customHeight="1">
      <c r="A157" s="339" t="s">
        <v>262</v>
      </c>
      <c r="B157" s="340"/>
      <c r="C157" s="340"/>
      <c r="D157" s="340"/>
      <c r="E157" s="340"/>
      <c r="F157" s="340"/>
      <c r="G157" s="340"/>
      <c r="H157" s="340"/>
      <c r="I157" s="341"/>
      <c r="J157" s="127"/>
      <c r="K157" s="127"/>
    </row>
    <row r="158" spans="1:11" ht="15.75" customHeight="1">
      <c r="A158" s="342" t="s">
        <v>263</v>
      </c>
      <c r="B158" s="343"/>
      <c r="C158" s="343"/>
      <c r="D158" s="343"/>
      <c r="E158" s="343"/>
      <c r="F158" s="343"/>
      <c r="G158" s="343"/>
      <c r="H158" s="343"/>
      <c r="I158" s="344"/>
      <c r="J158" s="127"/>
      <c r="K158" s="127"/>
    </row>
    <row r="159" spans="1:11" ht="15.75" customHeight="1">
      <c r="A159" s="342" t="s">
        <v>264</v>
      </c>
      <c r="B159" s="343"/>
      <c r="C159" s="343"/>
      <c r="D159" s="343"/>
      <c r="E159" s="343"/>
      <c r="F159" s="343"/>
      <c r="G159" s="343"/>
      <c r="H159" s="343"/>
      <c r="I159" s="344"/>
      <c r="J159" s="127"/>
      <c r="K159" s="127"/>
    </row>
    <row r="160" spans="1:11" ht="15.75" customHeight="1">
      <c r="A160" s="128"/>
      <c r="B160" s="129"/>
      <c r="C160" s="129"/>
      <c r="D160" s="129"/>
      <c r="E160" s="129"/>
      <c r="F160" s="129"/>
      <c r="G160" s="130"/>
      <c r="H160" s="130"/>
      <c r="I160" s="131"/>
      <c r="J160" s="132"/>
      <c r="K160" s="132"/>
    </row>
    <row r="161" spans="1:11" ht="15.75" customHeight="1">
      <c r="A161" s="128"/>
      <c r="B161" s="129" t="s">
        <v>265</v>
      </c>
      <c r="C161" s="129"/>
      <c r="D161" s="129"/>
      <c r="E161" s="129"/>
      <c r="F161" s="129"/>
      <c r="G161" s="130"/>
      <c r="H161" s="130"/>
      <c r="I161" s="131"/>
      <c r="J161" s="132"/>
      <c r="K161" s="132"/>
    </row>
    <row r="162" spans="1:11" ht="15.75" customHeight="1">
      <c r="A162" s="128"/>
      <c r="B162" s="129" t="s">
        <v>266</v>
      </c>
      <c r="C162" s="129"/>
      <c r="D162" s="129"/>
      <c r="E162" s="129"/>
      <c r="F162" s="129"/>
      <c r="G162" s="130"/>
      <c r="H162" s="130"/>
      <c r="I162" s="131"/>
      <c r="J162" s="132"/>
      <c r="K162" s="132"/>
    </row>
    <row r="163" spans="1:11" ht="15.75" customHeight="1">
      <c r="A163" s="128"/>
      <c r="B163" s="129" t="s">
        <v>267</v>
      </c>
      <c r="C163" s="129"/>
      <c r="D163" s="129"/>
      <c r="E163" s="129"/>
      <c r="F163" s="129"/>
      <c r="G163" s="130"/>
      <c r="H163" s="130"/>
      <c r="I163" s="131"/>
      <c r="J163" s="132"/>
      <c r="K163" s="132"/>
    </row>
    <row r="164" spans="1:11" ht="15.75" customHeight="1">
      <c r="A164" s="128"/>
      <c r="B164" s="129" t="s">
        <v>268</v>
      </c>
      <c r="C164" s="129"/>
      <c r="D164" s="129"/>
      <c r="E164" s="129"/>
      <c r="F164" s="129"/>
      <c r="G164" s="130" t="s">
        <v>269</v>
      </c>
      <c r="H164" s="130"/>
      <c r="I164" s="131"/>
      <c r="J164" s="132"/>
      <c r="K164" s="132"/>
    </row>
    <row r="165" spans="1:11" ht="15.75" customHeight="1">
      <c r="A165" s="128"/>
      <c r="B165" s="129" t="s">
        <v>270</v>
      </c>
      <c r="C165" s="129"/>
      <c r="D165" s="129"/>
      <c r="E165" s="129"/>
      <c r="F165" s="129"/>
      <c r="G165" s="130"/>
      <c r="H165" s="130"/>
      <c r="I165" s="131"/>
      <c r="J165" s="132"/>
      <c r="K165" s="132"/>
    </row>
    <row r="166" spans="1:11" ht="15.75" customHeight="1">
      <c r="A166" s="128"/>
      <c r="B166" s="129" t="s">
        <v>271</v>
      </c>
      <c r="C166" s="129"/>
      <c r="D166" s="129"/>
      <c r="E166" s="129"/>
      <c r="F166" s="129"/>
      <c r="G166" s="130"/>
      <c r="H166" s="130"/>
      <c r="I166" s="131"/>
      <c r="J166" s="132"/>
      <c r="K166" s="132"/>
    </row>
    <row r="167" spans="1:11" ht="15.75" customHeight="1">
      <c r="A167" s="128"/>
      <c r="B167" s="129" t="s">
        <v>272</v>
      </c>
      <c r="C167" s="129"/>
      <c r="D167" s="129"/>
      <c r="E167" s="129"/>
      <c r="F167" s="129"/>
      <c r="G167" s="130"/>
      <c r="H167" s="130"/>
      <c r="I167" s="131"/>
      <c r="J167" s="132"/>
      <c r="K167" s="132"/>
    </row>
    <row r="168" spans="1:11" ht="15.75" customHeight="1">
      <c r="A168" s="128"/>
      <c r="B168" s="129" t="s">
        <v>273</v>
      </c>
      <c r="C168" s="129"/>
      <c r="D168" s="129"/>
      <c r="E168" s="129"/>
      <c r="F168" s="129"/>
      <c r="G168" s="130" t="s">
        <v>269</v>
      </c>
      <c r="H168" s="130"/>
      <c r="I168" s="131"/>
      <c r="J168" s="132"/>
      <c r="K168" s="132"/>
    </row>
    <row r="169" spans="1:11" ht="15.75" customHeight="1">
      <c r="A169" s="128"/>
      <c r="B169" s="129" t="s">
        <v>270</v>
      </c>
      <c r="C169" s="129"/>
      <c r="D169" s="129"/>
      <c r="E169" s="129"/>
      <c r="F169" s="129"/>
      <c r="G169" s="130"/>
      <c r="H169" s="130"/>
      <c r="I169" s="131"/>
      <c r="J169" s="132"/>
      <c r="K169" s="132"/>
    </row>
    <row r="170" spans="1:11" ht="15.75" customHeight="1">
      <c r="A170" s="128"/>
      <c r="B170" s="129" t="s">
        <v>274</v>
      </c>
      <c r="C170" s="129"/>
      <c r="D170" s="129"/>
      <c r="E170" s="129"/>
      <c r="F170" s="129"/>
      <c r="G170" s="130"/>
      <c r="H170" s="130"/>
      <c r="I170" s="131"/>
      <c r="J170" s="132"/>
      <c r="K170" s="132"/>
    </row>
    <row r="171" spans="1:11" ht="15.75" customHeight="1">
      <c r="A171" s="128"/>
      <c r="B171" s="129" t="s">
        <v>275</v>
      </c>
      <c r="C171" s="129"/>
      <c r="D171" s="129"/>
      <c r="E171" s="129"/>
      <c r="F171" s="129"/>
      <c r="G171" s="130" t="s">
        <v>276</v>
      </c>
      <c r="H171" s="130"/>
      <c r="I171" s="131"/>
      <c r="J171" s="132"/>
      <c r="K171" s="132"/>
    </row>
    <row r="172" spans="1:11" ht="15.75" customHeight="1">
      <c r="A172" s="128"/>
      <c r="B172" s="129" t="s">
        <v>270</v>
      </c>
      <c r="C172" s="129"/>
      <c r="D172" s="129"/>
      <c r="E172" s="129"/>
      <c r="F172" s="129"/>
      <c r="G172" s="130"/>
      <c r="H172" s="130"/>
      <c r="I172" s="131"/>
      <c r="J172" s="132"/>
      <c r="K172" s="132"/>
    </row>
    <row r="173" spans="1:11" ht="15.75" customHeight="1">
      <c r="A173" s="128"/>
      <c r="B173" s="129" t="s">
        <v>277</v>
      </c>
      <c r="C173" s="129"/>
      <c r="D173" s="129"/>
      <c r="E173" s="129"/>
      <c r="F173" s="129"/>
      <c r="G173" s="130" t="s">
        <v>269</v>
      </c>
      <c r="H173" s="130"/>
      <c r="I173" s="131"/>
      <c r="J173" s="132"/>
      <c r="K173" s="132"/>
    </row>
  </sheetData>
  <mergeCells count="22">
    <mergeCell ref="A158:I158"/>
    <mergeCell ref="A159:I159"/>
    <mergeCell ref="B144:C144"/>
    <mergeCell ref="B145:C145"/>
    <mergeCell ref="B148:C148"/>
    <mergeCell ref="A157:I157"/>
    <mergeCell ref="B138:C138"/>
    <mergeCell ref="B140:C140"/>
    <mergeCell ref="B141:C141"/>
    <mergeCell ref="B143:C143"/>
    <mergeCell ref="C61:D61"/>
    <mergeCell ref="C67:D67"/>
    <mergeCell ref="C98:D98"/>
    <mergeCell ref="C104:D104"/>
    <mergeCell ref="G6:I6"/>
    <mergeCell ref="B7:C7"/>
    <mergeCell ref="B58:C58"/>
    <mergeCell ref="B59:C59"/>
    <mergeCell ref="A1:I1"/>
    <mergeCell ref="A2:I2"/>
    <mergeCell ref="A3:I3"/>
    <mergeCell ref="G4:I4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kouzuma</cp:lastModifiedBy>
  <cp:lastPrinted>2013-05-30T09:19:15Z</cp:lastPrinted>
  <dcterms:created xsi:type="dcterms:W3CDTF">2001-04-17T09:22:45Z</dcterms:created>
  <dcterms:modified xsi:type="dcterms:W3CDTF">2013-05-30T09:24:37Z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